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ОЛИМПИАДА_2021\"/>
    </mc:Choice>
  </mc:AlternateContent>
  <bookViews>
    <workbookView xWindow="0" yWindow="0" windowWidth="28800" windowHeight="12435" activeTab="3"/>
  </bookViews>
  <sheets>
    <sheet name="юноши 7-8 " sheetId="1" r:id="rId1"/>
    <sheet name="девушки 7-8" sheetId="2" r:id="rId2"/>
    <sheet name="дев 9-11" sheetId="3" r:id="rId3"/>
    <sheet name="юн 9-11" sheetId="4" r:id="rId4"/>
  </sheets>
  <definedNames>
    <definedName name="_xlnm._FilterDatabase" localSheetId="2" hidden="1">'дев 9-11'!$A$11:$Q$11</definedName>
    <definedName name="_xlnm._FilterDatabase" localSheetId="1" hidden="1">'девушки 7-8'!$A$11:$O$11</definedName>
    <definedName name="_xlnm._FilterDatabase" localSheetId="3" hidden="1">'юн 9-11'!$A$11:$Q$11</definedName>
    <definedName name="_xlnm._FilterDatabase" localSheetId="0" hidden="1">'юноши 7-8 '!$A$11:$O$11</definedName>
    <definedName name="Z_E089515C_7A47_489C_8BF8_B76124DF728F_.wvu.PrintArea" localSheetId="2" hidden="1">'дев 9-11'!$A$1:$Q$52</definedName>
    <definedName name="Z_E089515C_7A47_489C_8BF8_B76124DF728F_.wvu.PrintArea" localSheetId="1" hidden="1">'девушки 7-8'!$A$1:$O$47</definedName>
    <definedName name="Z_E089515C_7A47_489C_8BF8_B76124DF728F_.wvu.PrintArea" localSheetId="3" hidden="1">'юн 9-11'!$A$1:$Q$52</definedName>
    <definedName name="Z_E089515C_7A47_489C_8BF8_B76124DF728F_.wvu.PrintArea" localSheetId="0" hidden="1">'юноши 7-8 '!$A$1:$O$62</definedName>
    <definedName name="_xlnm.Print_Area" localSheetId="2">'дев 9-11'!$A$1:$Q$52</definedName>
    <definedName name="_xlnm.Print_Area" localSheetId="1">'девушки 7-8'!$A$1:$O$47</definedName>
    <definedName name="_xlnm.Print_Area" localSheetId="3">'юн 9-11'!$A$1:$Q$52</definedName>
    <definedName name="_xlnm.Print_Area" localSheetId="0">'юноши 7-8 '!$A$1:$O$62</definedName>
  </definedNames>
  <calcPr calcId="152511"/>
  <customWorkbookViews>
    <customWorkbookView name="M.Kucheriavaia - Личное представление" guid="{E089515C-7A47-489C-8BF8-B76124DF728F}" mergeInterval="0" personalView="1" maximized="1" xWindow="1" yWindow="1" windowWidth="1916" windowHeight="850" activeSheetId="1"/>
  </customWorkbookViews>
</workbook>
</file>

<file path=xl/calcChain.xml><?xml version="1.0" encoding="utf-8"?>
<calcChain xmlns="http://schemas.openxmlformats.org/spreadsheetml/2006/main">
  <c r="K18" i="3" l="1"/>
  <c r="M42" i="2"/>
  <c r="K42" i="2"/>
  <c r="I42" i="2"/>
  <c r="N42" i="2" l="1"/>
  <c r="I24" i="2"/>
  <c r="I18" i="2"/>
  <c r="I35" i="2"/>
  <c r="I14" i="2"/>
  <c r="I31" i="2"/>
  <c r="I38" i="2"/>
  <c r="I21" i="2"/>
  <c r="I12" i="2"/>
  <c r="I15" i="2"/>
  <c r="I13" i="2"/>
  <c r="I32" i="2"/>
  <c r="I30" i="2"/>
  <c r="I36" i="2"/>
  <c r="I26" i="2"/>
  <c r="I27" i="2"/>
  <c r="I34" i="2"/>
  <c r="I40" i="2"/>
  <c r="I17" i="2"/>
  <c r="I29" i="2"/>
  <c r="I22" i="2"/>
  <c r="I37" i="2"/>
  <c r="I39" i="2"/>
  <c r="I19" i="2"/>
  <c r="I25" i="2"/>
  <c r="I28" i="2"/>
  <c r="I33" i="2"/>
  <c r="I16" i="2"/>
  <c r="I23" i="2"/>
  <c r="I20" i="2"/>
  <c r="I44" i="1" l="1"/>
  <c r="K44" i="1"/>
  <c r="M44" i="1"/>
  <c r="I45" i="1"/>
  <c r="K45" i="1"/>
  <c r="M45" i="1"/>
  <c r="I46" i="1"/>
  <c r="K46" i="1"/>
  <c r="M46" i="1"/>
  <c r="I47" i="1"/>
  <c r="K47" i="1"/>
  <c r="M47" i="1"/>
  <c r="I48" i="1"/>
  <c r="K48" i="1"/>
  <c r="M48" i="1"/>
  <c r="I49" i="1"/>
  <c r="K49" i="1"/>
  <c r="M49" i="1"/>
  <c r="I50" i="1"/>
  <c r="K50" i="1"/>
  <c r="M50" i="1"/>
  <c r="I51" i="1"/>
  <c r="K51" i="1"/>
  <c r="M51" i="1"/>
  <c r="I52" i="1"/>
  <c r="K52" i="1"/>
  <c r="M52" i="1"/>
  <c r="I53" i="1"/>
  <c r="K53" i="1"/>
  <c r="M53" i="1"/>
  <c r="I54" i="1"/>
  <c r="K54" i="1"/>
  <c r="M54" i="1"/>
  <c r="I55" i="1"/>
  <c r="K55" i="1"/>
  <c r="M55" i="1"/>
  <c r="I56" i="1"/>
  <c r="K56" i="1"/>
  <c r="M56" i="1"/>
  <c r="N56" i="1" s="1"/>
  <c r="I57" i="1"/>
  <c r="K57" i="1"/>
  <c r="M57" i="1"/>
  <c r="I14" i="1"/>
  <c r="K18" i="1"/>
  <c r="I35" i="1"/>
  <c r="I12" i="1"/>
  <c r="I23" i="1"/>
  <c r="K28" i="1"/>
  <c r="I28" i="1"/>
  <c r="I18" i="1"/>
  <c r="K61" i="1"/>
  <c r="K14" i="1"/>
  <c r="M14" i="1"/>
  <c r="I16" i="1"/>
  <c r="K12" i="1"/>
  <c r="M28" i="1"/>
  <c r="M47" i="2"/>
  <c r="K47" i="2"/>
  <c r="I47" i="2"/>
  <c r="M46" i="2"/>
  <c r="K46" i="2"/>
  <c r="I46" i="2"/>
  <c r="M45" i="2"/>
  <c r="K45" i="2"/>
  <c r="I45" i="2"/>
  <c r="M44" i="2"/>
  <c r="K44" i="2"/>
  <c r="I44" i="2"/>
  <c r="M43" i="2"/>
  <c r="K43" i="2"/>
  <c r="I43" i="2"/>
  <c r="N43" i="2" s="1"/>
  <c r="M23" i="2"/>
  <c r="K23" i="2"/>
  <c r="M16" i="2"/>
  <c r="K16" i="2"/>
  <c r="M33" i="2"/>
  <c r="K33" i="2"/>
  <c r="M28" i="2"/>
  <c r="K28" i="2"/>
  <c r="M25" i="2"/>
  <c r="K25" i="2"/>
  <c r="M19" i="2"/>
  <c r="K19" i="2"/>
  <c r="M39" i="2"/>
  <c r="K39" i="2"/>
  <c r="M37" i="2"/>
  <c r="K37" i="2"/>
  <c r="M22" i="2"/>
  <c r="K22" i="2"/>
  <c r="M29" i="2"/>
  <c r="K29" i="2"/>
  <c r="M17" i="2"/>
  <c r="K17" i="2"/>
  <c r="M40" i="2"/>
  <c r="K40" i="2"/>
  <c r="M34" i="2"/>
  <c r="K34" i="2"/>
  <c r="M27" i="2"/>
  <c r="K27" i="2"/>
  <c r="M26" i="2"/>
  <c r="K26" i="2"/>
  <c r="M36" i="2"/>
  <c r="K36" i="2"/>
  <c r="M30" i="2"/>
  <c r="K30" i="2"/>
  <c r="M32" i="2"/>
  <c r="K32" i="2"/>
  <c r="M24" i="2"/>
  <c r="K24" i="2"/>
  <c r="M13" i="2"/>
  <c r="K13" i="2"/>
  <c r="M15" i="2"/>
  <c r="K15" i="2"/>
  <c r="M12" i="2"/>
  <c r="K12" i="2"/>
  <c r="M21" i="2"/>
  <c r="K21" i="2"/>
  <c r="M38" i="2"/>
  <c r="K38" i="2"/>
  <c r="M31" i="2"/>
  <c r="K31" i="2"/>
  <c r="M14" i="2"/>
  <c r="K14" i="2"/>
  <c r="M35" i="2"/>
  <c r="K35" i="2"/>
  <c r="M18" i="2"/>
  <c r="K18" i="2"/>
  <c r="M20" i="2"/>
  <c r="K20" i="2"/>
  <c r="M41" i="2"/>
  <c r="K41" i="2"/>
  <c r="I41" i="2"/>
  <c r="I26" i="1"/>
  <c r="K26" i="1"/>
  <c r="M26" i="1"/>
  <c r="I29" i="1"/>
  <c r="K29" i="1"/>
  <c r="M29" i="1"/>
  <c r="I27" i="1"/>
  <c r="K27" i="1"/>
  <c r="M27" i="1"/>
  <c r="I21" i="1"/>
  <c r="K21" i="1"/>
  <c r="M21" i="1"/>
  <c r="K23" i="1"/>
  <c r="M23" i="1"/>
  <c r="I13" i="1"/>
  <c r="K13" i="1"/>
  <c r="M13" i="1"/>
  <c r="I25" i="1"/>
  <c r="K25" i="1"/>
  <c r="M25" i="1"/>
  <c r="I31" i="1"/>
  <c r="K31" i="1"/>
  <c r="M31" i="1"/>
  <c r="I33" i="1"/>
  <c r="K33" i="1"/>
  <c r="M33" i="1"/>
  <c r="I34" i="1"/>
  <c r="K34" i="1"/>
  <c r="M34" i="1"/>
  <c r="K35" i="1"/>
  <c r="M35" i="1"/>
  <c r="I36" i="1"/>
  <c r="K36" i="1"/>
  <c r="M36" i="1"/>
  <c r="I37" i="1"/>
  <c r="K37" i="1"/>
  <c r="M37" i="1"/>
  <c r="I38" i="1"/>
  <c r="K38" i="1"/>
  <c r="M38" i="1"/>
  <c r="I39" i="1"/>
  <c r="K39" i="1"/>
  <c r="M39" i="1"/>
  <c r="I40" i="1"/>
  <c r="K40" i="1"/>
  <c r="M40" i="1"/>
  <c r="I41" i="1"/>
  <c r="K41" i="1"/>
  <c r="M41" i="1"/>
  <c r="I42" i="1"/>
  <c r="K42" i="1"/>
  <c r="M42" i="1"/>
  <c r="I43" i="1"/>
  <c r="K43" i="1"/>
  <c r="M43" i="1"/>
  <c r="I58" i="1"/>
  <c r="K58" i="1"/>
  <c r="M58" i="1"/>
  <c r="I59" i="1"/>
  <c r="K59" i="1"/>
  <c r="M59" i="1"/>
  <c r="I60" i="1"/>
  <c r="K60" i="1"/>
  <c r="M60" i="1"/>
  <c r="I61" i="1"/>
  <c r="M61" i="1"/>
  <c r="I62" i="1"/>
  <c r="K62" i="1"/>
  <c r="M62" i="1"/>
  <c r="M20" i="1"/>
  <c r="M32" i="1"/>
  <c r="M12" i="1"/>
  <c r="M16" i="1"/>
  <c r="M17" i="1"/>
  <c r="M30" i="1"/>
  <c r="M22" i="1"/>
  <c r="M19" i="1"/>
  <c r="M15" i="1"/>
  <c r="M24" i="1"/>
  <c r="M18" i="1"/>
  <c r="O21" i="3"/>
  <c r="O52" i="4"/>
  <c r="M52" i="4"/>
  <c r="K52" i="4"/>
  <c r="I52" i="4"/>
  <c r="O51" i="4"/>
  <c r="M51" i="4"/>
  <c r="K51" i="4"/>
  <c r="I51" i="4"/>
  <c r="O50" i="4"/>
  <c r="M50" i="4"/>
  <c r="K50" i="4"/>
  <c r="I50" i="4"/>
  <c r="O49" i="4"/>
  <c r="M49" i="4"/>
  <c r="K49" i="4"/>
  <c r="I49" i="4"/>
  <c r="O48" i="4"/>
  <c r="M48" i="4"/>
  <c r="K48" i="4"/>
  <c r="I48" i="4"/>
  <c r="O47" i="4"/>
  <c r="M47" i="4"/>
  <c r="K47" i="4"/>
  <c r="I47" i="4"/>
  <c r="O46" i="4"/>
  <c r="M46" i="4"/>
  <c r="K46" i="4"/>
  <c r="I46" i="4"/>
  <c r="O45" i="4"/>
  <c r="M45" i="4"/>
  <c r="K45" i="4"/>
  <c r="I45" i="4"/>
  <c r="O33" i="4"/>
  <c r="M33" i="4"/>
  <c r="K33" i="4"/>
  <c r="I33" i="4"/>
  <c r="O14" i="4"/>
  <c r="M14" i="4"/>
  <c r="K14" i="4"/>
  <c r="I14" i="4"/>
  <c r="O22" i="4"/>
  <c r="M22" i="4"/>
  <c r="K22" i="4"/>
  <c r="I22" i="4"/>
  <c r="O29" i="4"/>
  <c r="M29" i="4"/>
  <c r="K29" i="4"/>
  <c r="I29" i="4"/>
  <c r="O25" i="4"/>
  <c r="M25" i="4"/>
  <c r="K25" i="4"/>
  <c r="I25" i="4"/>
  <c r="O38" i="4"/>
  <c r="M38" i="4"/>
  <c r="K38" i="4"/>
  <c r="I38" i="4"/>
  <c r="O39" i="4"/>
  <c r="M39" i="4"/>
  <c r="K39" i="4"/>
  <c r="I39" i="4"/>
  <c r="O36" i="4"/>
  <c r="M36" i="4"/>
  <c r="K36" i="4"/>
  <c r="I36" i="4"/>
  <c r="O37" i="4"/>
  <c r="M37" i="4"/>
  <c r="K37" i="4"/>
  <c r="I37" i="4"/>
  <c r="O21" i="4"/>
  <c r="M21" i="4"/>
  <c r="K21" i="4"/>
  <c r="I21" i="4"/>
  <c r="O40" i="4"/>
  <c r="M40" i="4"/>
  <c r="K40" i="4"/>
  <c r="I40" i="4"/>
  <c r="O19" i="4"/>
  <c r="M19" i="4"/>
  <c r="K19" i="4"/>
  <c r="I19" i="4"/>
  <c r="O35" i="4"/>
  <c r="M35" i="4"/>
  <c r="K35" i="4"/>
  <c r="I35" i="4"/>
  <c r="O34" i="4"/>
  <c r="M34" i="4"/>
  <c r="K34" i="4"/>
  <c r="I34" i="4"/>
  <c r="O13" i="4"/>
  <c r="M13" i="4"/>
  <c r="K13" i="4"/>
  <c r="I13" i="4"/>
  <c r="O41" i="4"/>
  <c r="M41" i="4"/>
  <c r="K41" i="4"/>
  <c r="I41" i="4"/>
  <c r="O18" i="4"/>
  <c r="M18" i="4"/>
  <c r="K18" i="4"/>
  <c r="I18" i="4"/>
  <c r="O20" i="4"/>
  <c r="M20" i="4"/>
  <c r="K20" i="4"/>
  <c r="I20" i="4"/>
  <c r="O17" i="4"/>
  <c r="M17" i="4"/>
  <c r="K17" i="4"/>
  <c r="I17" i="4"/>
  <c r="O12" i="4"/>
  <c r="M12" i="4"/>
  <c r="K12" i="4"/>
  <c r="I12" i="4"/>
  <c r="O16" i="4"/>
  <c r="M16" i="4"/>
  <c r="K16" i="4"/>
  <c r="I16" i="4"/>
  <c r="O24" i="4"/>
  <c r="M24" i="4"/>
  <c r="K24" i="4"/>
  <c r="I24" i="4"/>
  <c r="O26" i="4"/>
  <c r="M26" i="4"/>
  <c r="K26" i="4"/>
  <c r="I26" i="4"/>
  <c r="O23" i="4"/>
  <c r="M23" i="4"/>
  <c r="K23" i="4"/>
  <c r="I23" i="4"/>
  <c r="O44" i="4"/>
  <c r="M44" i="4"/>
  <c r="K44" i="4"/>
  <c r="I44" i="4"/>
  <c r="O43" i="4"/>
  <c r="M43" i="4"/>
  <c r="K43" i="4"/>
  <c r="I43" i="4"/>
  <c r="O15" i="4"/>
  <c r="M15" i="4"/>
  <c r="K15" i="4"/>
  <c r="I15" i="4"/>
  <c r="O32" i="4"/>
  <c r="M32" i="4"/>
  <c r="K32" i="4"/>
  <c r="I32" i="4"/>
  <c r="O28" i="4"/>
  <c r="M28" i="4"/>
  <c r="K28" i="4"/>
  <c r="I28" i="4"/>
  <c r="O27" i="4"/>
  <c r="M27" i="4"/>
  <c r="K27" i="4"/>
  <c r="I27" i="4"/>
  <c r="O30" i="4"/>
  <c r="M30" i="4"/>
  <c r="K30" i="4"/>
  <c r="I30" i="4"/>
  <c r="O31" i="4"/>
  <c r="M31" i="4"/>
  <c r="K31" i="4"/>
  <c r="I31" i="4"/>
  <c r="O42" i="4"/>
  <c r="M42" i="4"/>
  <c r="K42" i="4"/>
  <c r="I42" i="4"/>
  <c r="I24" i="3"/>
  <c r="K24" i="3"/>
  <c r="M24" i="3"/>
  <c r="O24" i="3"/>
  <c r="I14" i="3"/>
  <c r="K14" i="3"/>
  <c r="M14" i="3"/>
  <c r="O14" i="3"/>
  <c r="I12" i="3"/>
  <c r="K12" i="3"/>
  <c r="M12" i="3"/>
  <c r="O12" i="3"/>
  <c r="I22" i="3"/>
  <c r="K22" i="3"/>
  <c r="M22" i="3"/>
  <c r="O22" i="3"/>
  <c r="I30" i="3"/>
  <c r="K30" i="3"/>
  <c r="M30" i="3"/>
  <c r="O30" i="3"/>
  <c r="I28" i="3"/>
  <c r="K28" i="3"/>
  <c r="M28" i="3"/>
  <c r="O28" i="3"/>
  <c r="I25" i="3"/>
  <c r="K25" i="3"/>
  <c r="M25" i="3"/>
  <c r="O25" i="3"/>
  <c r="I20" i="3"/>
  <c r="K20" i="3"/>
  <c r="M20" i="3"/>
  <c r="O20" i="3"/>
  <c r="I16" i="3"/>
  <c r="K16" i="3"/>
  <c r="M16" i="3"/>
  <c r="O16" i="3"/>
  <c r="I37" i="3"/>
  <c r="K37" i="3"/>
  <c r="M37" i="3"/>
  <c r="O37" i="3"/>
  <c r="I43" i="3"/>
  <c r="K43" i="3"/>
  <c r="M43" i="3"/>
  <c r="O43" i="3"/>
  <c r="I44" i="3"/>
  <c r="K44" i="3"/>
  <c r="M44" i="3"/>
  <c r="O44" i="3"/>
  <c r="I45" i="3"/>
  <c r="K45" i="3"/>
  <c r="M45" i="3"/>
  <c r="O45" i="3"/>
  <c r="I46" i="3"/>
  <c r="K46" i="3"/>
  <c r="M46" i="3"/>
  <c r="O46" i="3"/>
  <c r="I47" i="3"/>
  <c r="K47" i="3"/>
  <c r="M47" i="3"/>
  <c r="O47" i="3"/>
  <c r="I21" i="3"/>
  <c r="M21" i="3"/>
  <c r="M35" i="3"/>
  <c r="M17" i="3"/>
  <c r="M26" i="3"/>
  <c r="M27" i="3"/>
  <c r="M33" i="3"/>
  <c r="M15" i="3"/>
  <c r="M32" i="3"/>
  <c r="M31" i="3"/>
  <c r="M13" i="3"/>
  <c r="M18" i="3"/>
  <c r="M23" i="3"/>
  <c r="M34" i="3"/>
  <c r="M42" i="3"/>
  <c r="M40" i="3"/>
  <c r="M41" i="3"/>
  <c r="M38" i="3"/>
  <c r="M19" i="3"/>
  <c r="M29" i="3"/>
  <c r="M36" i="3"/>
  <c r="M39" i="3"/>
  <c r="M48" i="3"/>
  <c r="M49" i="3"/>
  <c r="M50" i="3"/>
  <c r="M51" i="3"/>
  <c r="M52" i="3"/>
  <c r="O35" i="3"/>
  <c r="O17" i="3"/>
  <c r="O26" i="3"/>
  <c r="O27" i="3"/>
  <c r="O33" i="3"/>
  <c r="O15" i="3"/>
  <c r="O32" i="3"/>
  <c r="O31" i="3"/>
  <c r="O13" i="3"/>
  <c r="O18" i="3"/>
  <c r="O23" i="3"/>
  <c r="O34" i="3"/>
  <c r="O42" i="3"/>
  <c r="O40" i="3"/>
  <c r="O41" i="3"/>
  <c r="O38" i="3"/>
  <c r="O19" i="3"/>
  <c r="O29" i="3"/>
  <c r="O36" i="3"/>
  <c r="O39" i="3"/>
  <c r="O48" i="3"/>
  <c r="O49" i="3"/>
  <c r="O50" i="3"/>
  <c r="O51" i="3"/>
  <c r="O52" i="3"/>
  <c r="K35" i="3"/>
  <c r="K17" i="3"/>
  <c r="K26" i="3"/>
  <c r="K27" i="3"/>
  <c r="K33" i="3"/>
  <c r="K15" i="3"/>
  <c r="K32" i="3"/>
  <c r="K31" i="3"/>
  <c r="K13" i="3"/>
  <c r="K23" i="3"/>
  <c r="K34" i="3"/>
  <c r="K42" i="3"/>
  <c r="K40" i="3"/>
  <c r="K41" i="3"/>
  <c r="K38" i="3"/>
  <c r="K19" i="3"/>
  <c r="K29" i="3"/>
  <c r="K36" i="3"/>
  <c r="K39" i="3"/>
  <c r="K48" i="3"/>
  <c r="K49" i="3"/>
  <c r="K50" i="3"/>
  <c r="K51" i="3"/>
  <c r="K52" i="3"/>
  <c r="K21" i="3"/>
  <c r="I35" i="3"/>
  <c r="I17" i="3"/>
  <c r="I26" i="3"/>
  <c r="I27" i="3"/>
  <c r="I33" i="3"/>
  <c r="I15" i="3"/>
  <c r="I32" i="3"/>
  <c r="I31" i="3"/>
  <c r="I13" i="3"/>
  <c r="I18" i="3"/>
  <c r="I23" i="3"/>
  <c r="I34" i="3"/>
  <c r="I42" i="3"/>
  <c r="I40" i="3"/>
  <c r="I41" i="3"/>
  <c r="I38" i="3"/>
  <c r="I19" i="3"/>
  <c r="I29" i="3"/>
  <c r="I36" i="3"/>
  <c r="I39" i="3"/>
  <c r="I48" i="3"/>
  <c r="I49" i="3"/>
  <c r="I50" i="3"/>
  <c r="I51" i="3"/>
  <c r="I52" i="3"/>
  <c r="N40" i="2" l="1"/>
  <c r="N48" i="1"/>
  <c r="N31" i="2"/>
  <c r="P37" i="4"/>
  <c r="P46" i="4"/>
  <c r="P48" i="4"/>
  <c r="P33" i="4"/>
  <c r="P47" i="3"/>
  <c r="P43" i="3"/>
  <c r="N29" i="2"/>
  <c r="N16" i="2"/>
  <c r="N12" i="2"/>
  <c r="N39" i="2"/>
  <c r="P51" i="3"/>
  <c r="P40" i="3"/>
  <c r="P49" i="3"/>
  <c r="P22" i="4"/>
  <c r="P50" i="4"/>
  <c r="P39" i="4"/>
  <c r="P25" i="4"/>
  <c r="P26" i="4"/>
  <c r="P21" i="3"/>
  <c r="P37" i="3"/>
  <c r="P31" i="3"/>
  <c r="P15" i="3"/>
  <c r="P22" i="3"/>
  <c r="P20" i="3"/>
  <c r="P14" i="3"/>
  <c r="P28" i="3"/>
  <c r="P38" i="3"/>
  <c r="N46" i="2"/>
  <c r="N41" i="2"/>
  <c r="N29" i="1"/>
  <c r="N51" i="1"/>
  <c r="N27" i="1"/>
  <c r="N21" i="1"/>
  <c r="N23" i="1"/>
  <c r="N13" i="2"/>
  <c r="N26" i="2"/>
  <c r="N35" i="2"/>
  <c r="N28" i="2"/>
  <c r="N32" i="2"/>
  <c r="P18" i="4"/>
  <c r="P40" i="4"/>
  <c r="P44" i="4"/>
  <c r="P15" i="4"/>
  <c r="P28" i="4"/>
  <c r="P35" i="4"/>
  <c r="P17" i="4"/>
  <c r="P16" i="4"/>
  <c r="P42" i="4"/>
  <c r="P30" i="4"/>
  <c r="P13" i="4"/>
  <c r="P25" i="3"/>
  <c r="P42" i="3"/>
  <c r="P34" i="3"/>
  <c r="P27" i="3"/>
  <c r="N53" i="1"/>
  <c r="N45" i="1"/>
  <c r="P33" i="3"/>
  <c r="P36" i="3"/>
  <c r="P23" i="3"/>
  <c r="P26" i="3"/>
  <c r="P45" i="3"/>
  <c r="N38" i="2"/>
  <c r="N30" i="2"/>
  <c r="N22" i="2"/>
  <c r="N23" i="2"/>
  <c r="N50" i="1"/>
  <c r="P39" i="3"/>
  <c r="P29" i="3"/>
  <c r="P18" i="3"/>
  <c r="P17" i="3"/>
  <c r="P16" i="3"/>
  <c r="N20" i="2"/>
  <c r="N15" i="2"/>
  <c r="N27" i="2"/>
  <c r="N19" i="2"/>
  <c r="N44" i="2"/>
  <c r="N55" i="1"/>
  <c r="N47" i="1"/>
  <c r="P48" i="3"/>
  <c r="P52" i="3"/>
  <c r="P19" i="3"/>
  <c r="P13" i="3"/>
  <c r="P35" i="3"/>
  <c r="P30" i="3"/>
  <c r="P12" i="3"/>
  <c r="P24" i="3"/>
  <c r="P31" i="4"/>
  <c r="P27" i="4"/>
  <c r="P32" i="4"/>
  <c r="P43" i="4"/>
  <c r="P23" i="4"/>
  <c r="P24" i="4"/>
  <c r="P12" i="4"/>
  <c r="P20" i="4"/>
  <c r="P41" i="4"/>
  <c r="P34" i="4"/>
  <c r="P19" i="4"/>
  <c r="P21" i="4"/>
  <c r="P36" i="4"/>
  <c r="P38" i="4"/>
  <c r="P29" i="4"/>
  <c r="P14" i="4"/>
  <c r="P45" i="4"/>
  <c r="P47" i="4"/>
  <c r="P49" i="4"/>
  <c r="P51" i="4"/>
  <c r="N14" i="2"/>
  <c r="N24" i="2"/>
  <c r="N17" i="2"/>
  <c r="N33" i="2"/>
  <c r="N47" i="2"/>
  <c r="N52" i="1"/>
  <c r="N44" i="1"/>
  <c r="N38" i="1"/>
  <c r="N21" i="2"/>
  <c r="N36" i="2"/>
  <c r="N37" i="2"/>
  <c r="N57" i="1"/>
  <c r="N49" i="1"/>
  <c r="P50" i="3"/>
  <c r="P41" i="3"/>
  <c r="P32" i="3"/>
  <c r="P46" i="3"/>
  <c r="P44" i="3"/>
  <c r="N18" i="2"/>
  <c r="N34" i="2"/>
  <c r="N25" i="2"/>
  <c r="N45" i="2"/>
  <c r="N54" i="1"/>
  <c r="N46" i="1"/>
  <c r="N34" i="1"/>
  <c r="N31" i="1"/>
  <c r="N33" i="1"/>
  <c r="N25" i="1"/>
  <c r="P52" i="4"/>
  <c r="N61" i="1"/>
  <c r="N62" i="1"/>
  <c r="N59" i="1"/>
  <c r="N39" i="1"/>
  <c r="N35" i="1"/>
  <c r="N43" i="1"/>
  <c r="N41" i="1"/>
  <c r="N36" i="1"/>
  <c r="N13" i="1"/>
  <c r="N60" i="1"/>
  <c r="N42" i="1"/>
  <c r="N40" i="1"/>
  <c r="N37" i="1"/>
  <c r="N58" i="1"/>
  <c r="N26" i="1"/>
  <c r="K24" i="1"/>
  <c r="I24" i="1"/>
  <c r="K15" i="1"/>
  <c r="I15" i="1"/>
  <c r="K19" i="1"/>
  <c r="I19" i="1"/>
  <c r="K22" i="1"/>
  <c r="I22" i="1"/>
  <c r="K30" i="1"/>
  <c r="I30" i="1"/>
  <c r="K17" i="1"/>
  <c r="I17" i="1"/>
  <c r="K16" i="1"/>
  <c r="K32" i="1"/>
  <c r="I32" i="1"/>
  <c r="K20" i="1"/>
  <c r="I20" i="1"/>
  <c r="N28" i="1" l="1"/>
  <c r="N24" i="1"/>
  <c r="N32" i="1"/>
  <c r="N17" i="1"/>
  <c r="N12" i="1"/>
  <c r="N20" i="1"/>
  <c r="N19" i="1"/>
  <c r="N16" i="1"/>
  <c r="N15" i="1"/>
  <c r="N14" i="1"/>
  <c r="N22" i="1"/>
  <c r="N18" i="1"/>
  <c r="N30" i="1"/>
</calcChain>
</file>

<file path=xl/sharedStrings.xml><?xml version="1.0" encoding="utf-8"?>
<sst xmlns="http://schemas.openxmlformats.org/spreadsheetml/2006/main" count="623" uniqueCount="319">
  <si>
    <t>Протокол №1</t>
  </si>
  <si>
    <t>№</t>
  </si>
  <si>
    <t>Класс</t>
  </si>
  <si>
    <t>Теория</t>
  </si>
  <si>
    <t>Баллы</t>
  </si>
  <si>
    <t>результат</t>
  </si>
  <si>
    <t>время в сек</t>
  </si>
  <si>
    <t>зачетные баллы</t>
  </si>
  <si>
    <t>баллы</t>
  </si>
  <si>
    <t>Образовательная организация</t>
  </si>
  <si>
    <t>шифр</t>
  </si>
  <si>
    <t>Гимнастика</t>
  </si>
  <si>
    <t>фамилия</t>
  </si>
  <si>
    <t>имя</t>
  </si>
  <si>
    <t>отчество</t>
  </si>
  <si>
    <t>решения жюри по итогам проведения муниципального этапа  Всероссийской олимпиады школьников Ленинградской области по физической культуре</t>
  </si>
  <si>
    <t>Место проведения: ________________________</t>
  </si>
  <si>
    <t xml:space="preserve"> юноши 7-8</t>
  </si>
  <si>
    <t>прикладная физкультура</t>
  </si>
  <si>
    <t xml:space="preserve">ВСЕГО баллов </t>
  </si>
  <si>
    <t>max 100</t>
  </si>
  <si>
    <t>max 20</t>
  </si>
  <si>
    <t>max 40</t>
  </si>
  <si>
    <t>Лучший результат среди девушек 7-8 классов</t>
  </si>
  <si>
    <t xml:space="preserve"> девушки 9-11</t>
  </si>
  <si>
    <t>Лучший результат среди девушек 9-11 классов</t>
  </si>
  <si>
    <t>Лучший результат среди юношей 9-11 классов</t>
  </si>
  <si>
    <t>Лучший результат среди юношей 7-8 классов</t>
  </si>
  <si>
    <t>Дата и время: "____"_______________ 2021 года</t>
  </si>
  <si>
    <t>max 25</t>
  </si>
  <si>
    <t>Игровые виды</t>
  </si>
  <si>
    <t xml:space="preserve"> юноши 9-11</t>
  </si>
  <si>
    <t>Игровые виды спорта</t>
  </si>
  <si>
    <t>Максимально возможный результат в теории 7-8 классов</t>
  </si>
  <si>
    <t>Максимально возможный результат в теории 9-11 классов</t>
  </si>
  <si>
    <t xml:space="preserve">Алыев </t>
  </si>
  <si>
    <t>Юсиф</t>
  </si>
  <si>
    <t>Мовлуд оглы</t>
  </si>
  <si>
    <t xml:space="preserve">МОУ «Средняя общеобразовательная школа с углубленным изучением отдельных предметов № 2»  г. Всеволожска </t>
  </si>
  <si>
    <t xml:space="preserve">Андреев </t>
  </si>
  <si>
    <t>Станислав</t>
  </si>
  <si>
    <t>Андреевич</t>
  </si>
  <si>
    <t>МОУ «Романовская средняя общеобразовательная школа» Всеволожского района</t>
  </si>
  <si>
    <t>Бактыяров</t>
  </si>
  <si>
    <t>Ислам</t>
  </si>
  <si>
    <t>Бакытбекович</t>
  </si>
  <si>
    <t xml:space="preserve">МОБУ «Средняя общеобразовательная  школа с углубленным изучением отдельных предметов № 6»  г. Всеволожска  </t>
  </si>
  <si>
    <t>Белоусов</t>
  </si>
  <si>
    <t>Дмитрий</t>
  </si>
  <si>
    <t>Владимирович</t>
  </si>
  <si>
    <t xml:space="preserve">МОУ «Средняя общеобразовательная школа № 4» г. Всеволожска </t>
  </si>
  <si>
    <t xml:space="preserve">Блинов </t>
  </si>
  <si>
    <t>Артем</t>
  </si>
  <si>
    <t>МОУ «Щегловская средняя общеобразовательная школа» Всеволожского района</t>
  </si>
  <si>
    <t>Головин</t>
  </si>
  <si>
    <t>Илья</t>
  </si>
  <si>
    <t>Павлович</t>
  </si>
  <si>
    <t>МОУ «Колтушская средняя общеобразовательная школа имени ак. И.П. Павлова»  Всеволожского района</t>
  </si>
  <si>
    <t>Данилов</t>
  </si>
  <si>
    <t xml:space="preserve">Платон </t>
  </si>
  <si>
    <t>Анатольевич</t>
  </si>
  <si>
    <t>МОУ «Кузьмоловская средняя общеобразовательная школа № 1»  Всеволожского района</t>
  </si>
  <si>
    <t>Завалишев</t>
  </si>
  <si>
    <t>Никита</t>
  </si>
  <si>
    <t>Сергеевич</t>
  </si>
  <si>
    <t>МОУ «Гимназия» г. Сертолово  Всеволожского района</t>
  </si>
  <si>
    <t>Заика</t>
  </si>
  <si>
    <t>Виктория</t>
  </si>
  <si>
    <t>Геннадьевна</t>
  </si>
  <si>
    <t>МОУ «Средняя общеобразовательная школа «Рахьинский центр образования» Всеволожского района</t>
  </si>
  <si>
    <t>Карасаев</t>
  </si>
  <si>
    <t>Хаджимурад</t>
  </si>
  <si>
    <t>Загирович</t>
  </si>
  <si>
    <t>МОБУ «Средняя общеобразовательная школа «Муринский центр образования № 1» Всеволожского района</t>
  </si>
  <si>
    <t>Курбанов</t>
  </si>
  <si>
    <t xml:space="preserve"> Гамид </t>
  </si>
  <si>
    <t>Альбертович</t>
  </si>
  <si>
    <t>МОУ «Средняя общеобразовательная школа пос.им. Морозова»  Всеволожского района</t>
  </si>
  <si>
    <t>Моисеенков</t>
  </si>
  <si>
    <t>Алексей</t>
  </si>
  <si>
    <t>МОБУ «Средняя общеобразовательная школа «Центр образования «Кудрово» Всеволожского района</t>
  </si>
  <si>
    <t>Мухин</t>
  </si>
  <si>
    <t>Максим</t>
  </si>
  <si>
    <t>Алексеевич</t>
  </si>
  <si>
    <t>Новиков</t>
  </si>
  <si>
    <t>Опалихин</t>
  </si>
  <si>
    <t>Кирилл</t>
  </si>
  <si>
    <t>Племянников</t>
  </si>
  <si>
    <t>Артемий</t>
  </si>
  <si>
    <t>Александрович</t>
  </si>
  <si>
    <t>Рамазанов</t>
  </si>
  <si>
    <t>Абдулбасир</t>
  </si>
  <si>
    <t>Нардильевич</t>
  </si>
  <si>
    <t>Решетин</t>
  </si>
  <si>
    <t>Егор</t>
  </si>
  <si>
    <t>Ильич</t>
  </si>
  <si>
    <t>Рожкина</t>
  </si>
  <si>
    <t>Василиса</t>
  </si>
  <si>
    <t>Андреевна</t>
  </si>
  <si>
    <t>Тимин</t>
  </si>
  <si>
    <t>Дмитриевич</t>
  </si>
  <si>
    <t xml:space="preserve">Третьяков </t>
  </si>
  <si>
    <t>Максимович</t>
  </si>
  <si>
    <t>МОУ «Лицей № 1» г. Всеволожска</t>
  </si>
  <si>
    <t>МОБУ «Средняя общеобразовательная школа «Агалатовский центр образования»  Всеволожского района</t>
  </si>
  <si>
    <t>МОУ «Средняя общеобразовательная школа «Лесколовский центр образования» Всеволожского района</t>
  </si>
  <si>
    <t>МОБУ «Бугровская средняя общеобразовательная школа №3»  Всеволожского района</t>
  </si>
  <si>
    <t>МОБУ «Сертоловская средняя общеобразовательная школа № 1»  Всеволожского района</t>
  </si>
  <si>
    <t>МОБУ «Средняя общеобразовательная школа «Муринский центр образования № 2» Всеволожского района</t>
  </si>
  <si>
    <t>МОУ «Средняя общеобразовательная школа «Свердловский центр образования» Всеволожского района</t>
  </si>
  <si>
    <t xml:space="preserve">МОУ «Средняя общеобразовательная  школа «Всеволожский центр образования»  </t>
  </si>
  <si>
    <t>Уткин</t>
  </si>
  <si>
    <t>Фоменко</t>
  </si>
  <si>
    <t>Владислав</t>
  </si>
  <si>
    <t>Игоревич</t>
  </si>
  <si>
    <t xml:space="preserve">Аспедникова </t>
  </si>
  <si>
    <t>Дарина</t>
  </si>
  <si>
    <t>Алексеевна</t>
  </si>
  <si>
    <t>Богомазова</t>
  </si>
  <si>
    <t>Ксения</t>
  </si>
  <si>
    <t>Михайловна</t>
  </si>
  <si>
    <t>Бычкова</t>
  </si>
  <si>
    <t>Анастасия</t>
  </si>
  <si>
    <t>Владимировна</t>
  </si>
  <si>
    <t>МОУ «Средняя общеобразовательная школа № 5» г. Всеволожска</t>
  </si>
  <si>
    <t>Вандышева</t>
  </si>
  <si>
    <t xml:space="preserve">Полина </t>
  </si>
  <si>
    <t>Дмитриевна</t>
  </si>
  <si>
    <t>Войнова</t>
  </si>
  <si>
    <t>Александровна</t>
  </si>
  <si>
    <t xml:space="preserve">Глазунова </t>
  </si>
  <si>
    <t xml:space="preserve">Екатерина </t>
  </si>
  <si>
    <t>Ивановна</t>
  </si>
  <si>
    <t xml:space="preserve">Градковская </t>
  </si>
  <si>
    <t>Диана</t>
  </si>
  <si>
    <t>Николаевна</t>
  </si>
  <si>
    <t>Демина</t>
  </si>
  <si>
    <t>Жанна</t>
  </si>
  <si>
    <t xml:space="preserve">Ибрагимова </t>
  </si>
  <si>
    <t xml:space="preserve">Зульфия </t>
  </si>
  <si>
    <t xml:space="preserve">Халиговна </t>
  </si>
  <si>
    <t xml:space="preserve">Кузан </t>
  </si>
  <si>
    <t>Васильевна</t>
  </si>
  <si>
    <t>Кутузова</t>
  </si>
  <si>
    <t>Мария</t>
  </si>
  <si>
    <t>Юрьевна</t>
  </si>
  <si>
    <t>МОБУ «Средняя общеобразовательная школа «Янинский центр образования» Всеволожского района</t>
  </si>
  <si>
    <t>Ложкина</t>
  </si>
  <si>
    <t>Варвара</t>
  </si>
  <si>
    <t>Владиславовна</t>
  </si>
  <si>
    <t>Малинина</t>
  </si>
  <si>
    <t>Ева</t>
  </si>
  <si>
    <t>Анатольевна</t>
  </si>
  <si>
    <t xml:space="preserve">Маханькова </t>
  </si>
  <si>
    <t>Элина</t>
  </si>
  <si>
    <t>Минькова</t>
  </si>
  <si>
    <t>Максимовна</t>
  </si>
  <si>
    <t xml:space="preserve">Морозова </t>
  </si>
  <si>
    <t>Арина</t>
  </si>
  <si>
    <t>Максисмовна</t>
  </si>
  <si>
    <t>Насырова</t>
  </si>
  <si>
    <t>Дарья</t>
  </si>
  <si>
    <t>Сергеевна</t>
  </si>
  <si>
    <t>Павлова</t>
  </si>
  <si>
    <t>Мирослава</t>
  </si>
  <si>
    <t>Петрова</t>
  </si>
  <si>
    <t>Вадимовна</t>
  </si>
  <si>
    <t>Попова</t>
  </si>
  <si>
    <t>Анджелика</t>
  </si>
  <si>
    <t>МОБУ «Средняя общеобразовательная школа «Сертоловский центр образования № 2» Всеволожского района</t>
  </si>
  <si>
    <t xml:space="preserve">Рудакова </t>
  </si>
  <si>
    <t>Ангелина</t>
  </si>
  <si>
    <t xml:space="preserve">Самсонова </t>
  </si>
  <si>
    <t>Татьяна</t>
  </si>
  <si>
    <t>Сиделева</t>
  </si>
  <si>
    <t>Алиса</t>
  </si>
  <si>
    <t>Витальевна</t>
  </si>
  <si>
    <t>Струкова</t>
  </si>
  <si>
    <t>София</t>
  </si>
  <si>
    <t>Антоновна</t>
  </si>
  <si>
    <t xml:space="preserve">Сысолятина </t>
  </si>
  <si>
    <t>Кристина</t>
  </si>
  <si>
    <t>МОУ «Бугровская средняя общеобразовательная школа»  Всеволожского района</t>
  </si>
  <si>
    <t>Толстикова</t>
  </si>
  <si>
    <t>Хватова</t>
  </si>
  <si>
    <t xml:space="preserve">Андреевна </t>
  </si>
  <si>
    <t>МОУ «Средняя общеобразовательная школа с углубленным изучением отдельных предметов № 3»  г. Всеволожска</t>
  </si>
  <si>
    <t>Шелехова</t>
  </si>
  <si>
    <t>Евгеньевна</t>
  </si>
  <si>
    <t>Янукович</t>
  </si>
  <si>
    <t>Ярослава</t>
  </si>
  <si>
    <t>Романовна</t>
  </si>
  <si>
    <t xml:space="preserve">Абрамова </t>
  </si>
  <si>
    <t>Алксеевна</t>
  </si>
  <si>
    <t>Бедоева</t>
  </si>
  <si>
    <t>Алина</t>
  </si>
  <si>
    <t>Алихановна</t>
  </si>
  <si>
    <t>Шубарина</t>
  </si>
  <si>
    <t>Валерия</t>
  </si>
  <si>
    <t>Брылякова</t>
  </si>
  <si>
    <t>Павловна</t>
  </si>
  <si>
    <t>Григорьева</t>
  </si>
  <si>
    <t>Мадина</t>
  </si>
  <si>
    <t>Гюлбангян</t>
  </si>
  <si>
    <t>Анна</t>
  </si>
  <si>
    <t>Маркосовна</t>
  </si>
  <si>
    <t>Дмитриева</t>
  </si>
  <si>
    <t>Ирина</t>
  </si>
  <si>
    <t>Дроздова</t>
  </si>
  <si>
    <t>Евдокимова</t>
  </si>
  <si>
    <t>Валентина</t>
  </si>
  <si>
    <t>Жилинская</t>
  </si>
  <si>
    <t>Зыбина</t>
  </si>
  <si>
    <t xml:space="preserve">Варвара </t>
  </si>
  <si>
    <t>Игнатенкова</t>
  </si>
  <si>
    <t>Милана</t>
  </si>
  <si>
    <t>Иовлева</t>
  </si>
  <si>
    <t xml:space="preserve">Казакова </t>
  </si>
  <si>
    <t>Камашева</t>
  </si>
  <si>
    <t>Квас</t>
  </si>
  <si>
    <t>Злата</t>
  </si>
  <si>
    <t xml:space="preserve">Королёва </t>
  </si>
  <si>
    <t>Милена</t>
  </si>
  <si>
    <t>Николаева</t>
  </si>
  <si>
    <t>Пинчукова</t>
  </si>
  <si>
    <t>Полякова</t>
  </si>
  <si>
    <t>Денисовна</t>
  </si>
  <si>
    <t>Попкова</t>
  </si>
  <si>
    <t>Софья</t>
  </si>
  <si>
    <t xml:space="preserve">Сергачева </t>
  </si>
  <si>
    <t xml:space="preserve">Снопок </t>
  </si>
  <si>
    <t>Сокова</t>
  </si>
  <si>
    <t>Стрелецкая</t>
  </si>
  <si>
    <t xml:space="preserve">Александра </t>
  </si>
  <si>
    <t>Фёдорова</t>
  </si>
  <si>
    <t>Фошина</t>
  </si>
  <si>
    <t xml:space="preserve">Хайдина </t>
  </si>
  <si>
    <t>Александра</t>
  </si>
  <si>
    <t xml:space="preserve">Чугунова </t>
  </si>
  <si>
    <t>Марианна</t>
  </si>
  <si>
    <t>МОУ «Средняя  общеобразовательная школа «Лесновский центр образования имени Героя Советского Союза Н.А.Боброва» Всеволожского района</t>
  </si>
  <si>
    <t>МОУ «Ново-Девяткинская средняя общеобразовательная школа № 1» Всеволожского района</t>
  </si>
  <si>
    <t>МОБУ «Муринская средняя общеобразовательная школа № 3» Всеволожского района</t>
  </si>
  <si>
    <t>МОБУ «Средняя общеобразовательная школа «Муринский центр образования № 4» Всеволожского района</t>
  </si>
  <si>
    <t xml:space="preserve">Зорькин </t>
  </si>
  <si>
    <t xml:space="preserve">Владислав </t>
  </si>
  <si>
    <t xml:space="preserve">Алексеевич </t>
  </si>
  <si>
    <t>Фролов</t>
  </si>
  <si>
    <t xml:space="preserve">Артём </t>
  </si>
  <si>
    <t>Валерьевич</t>
  </si>
  <si>
    <t>Пештерян</t>
  </si>
  <si>
    <t>Виталий</t>
  </si>
  <si>
    <t>Шмаров</t>
  </si>
  <si>
    <t>Пётр</t>
  </si>
  <si>
    <t>Тачков</t>
  </si>
  <si>
    <t>Юрьевич</t>
  </si>
  <si>
    <t xml:space="preserve">Дорохов  </t>
  </si>
  <si>
    <t>Михайлович</t>
  </si>
  <si>
    <t>Аникин</t>
  </si>
  <si>
    <t>Якимчук</t>
  </si>
  <si>
    <t>Даниил</t>
  </si>
  <si>
    <t>Олегович</t>
  </si>
  <si>
    <t>Плахтеев</t>
  </si>
  <si>
    <t xml:space="preserve">Мудрик </t>
  </si>
  <si>
    <t>Андрей</t>
  </si>
  <si>
    <t>Ахмедова</t>
  </si>
  <si>
    <t>Камилла</t>
  </si>
  <si>
    <t>Арзуевна</t>
  </si>
  <si>
    <t xml:space="preserve">Петров </t>
  </si>
  <si>
    <t>Иван</t>
  </si>
  <si>
    <t>Сусак</t>
  </si>
  <si>
    <t>Михаил</t>
  </si>
  <si>
    <t>Хамдамов</t>
  </si>
  <si>
    <t>Мухридин</t>
  </si>
  <si>
    <t>Мухаммадалиевич</t>
  </si>
  <si>
    <t>Козлов</t>
  </si>
  <si>
    <t>Касинов</t>
  </si>
  <si>
    <t>Коновольчук</t>
  </si>
  <si>
    <t>Хурамов</t>
  </si>
  <si>
    <t>Озодбек</t>
  </si>
  <si>
    <t>Низомжонович</t>
  </si>
  <si>
    <t>Корнилов</t>
  </si>
  <si>
    <t>Махов</t>
  </si>
  <si>
    <t>Николай</t>
  </si>
  <si>
    <t>Караван</t>
  </si>
  <si>
    <t>Евгеньевич</t>
  </si>
  <si>
    <t>Баранов</t>
  </si>
  <si>
    <t>Игорь</t>
  </si>
  <si>
    <t xml:space="preserve">Прудников </t>
  </si>
  <si>
    <t xml:space="preserve">Ярослав </t>
  </si>
  <si>
    <t>Алексеенко</t>
  </si>
  <si>
    <t>Лапаев</t>
  </si>
  <si>
    <t>Дамир</t>
  </si>
  <si>
    <t>Васильевич</t>
  </si>
  <si>
    <t>Марков</t>
  </si>
  <si>
    <t>Гырбу</t>
  </si>
  <si>
    <t>Федор</t>
  </si>
  <si>
    <t>Веревкин</t>
  </si>
  <si>
    <t>Александр</t>
  </si>
  <si>
    <t>Вячеславович</t>
  </si>
  <si>
    <t>Кутнях</t>
  </si>
  <si>
    <t>Тимофей</t>
  </si>
  <si>
    <t>Тимофеев</t>
  </si>
  <si>
    <t>Владимир</t>
  </si>
  <si>
    <t>Леонидович</t>
  </si>
  <si>
    <t>Фомин</t>
  </si>
  <si>
    <t>Егоренков</t>
  </si>
  <si>
    <t>Булавко</t>
  </si>
  <si>
    <t>Антонович</t>
  </si>
  <si>
    <t>Копылов</t>
  </si>
  <si>
    <t>МОБУ «Средняя общеобразовательная школа «Кудровский центр образования № 1» Всеволожского района</t>
  </si>
  <si>
    <t>МОУ «Дубровская средняя общеобразовательная школа»  Всеволожского района</t>
  </si>
  <si>
    <t>МОБУ «Бугровская средняя общеобразовательная школа №2»  Всеволожского района</t>
  </si>
  <si>
    <t>девушки 7 - 8 класс</t>
  </si>
  <si>
    <t xml:space="preserve">победитель </t>
  </si>
  <si>
    <t>призёр</t>
  </si>
  <si>
    <t>Дата и время: "__03__"__декабря _ 2021 года</t>
  </si>
  <si>
    <t>победитель</t>
  </si>
  <si>
    <t>победитнль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</si>
</sst>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0"/>
      <name val="Arial Cyr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2"/>
      <color rgb="FFFFFFFF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11"/>
      <color indexed="8"/>
      <name val="Calibri"/>
      <family val="2"/>
      <charset val="204"/>
    </font>
    <font>
      <sz val="11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2" fillId="0" borderId="0">
      <protection locked="0"/>
    </xf>
    <xf numFmtId="0" fontId="15" fillId="0" borderId="0"/>
    <xf numFmtId="0" fontId="16" fillId="0" borderId="0" applyFill="0" applyProtection="0"/>
    <xf numFmtId="0" fontId="17" fillId="0" borderId="0"/>
  </cellStyleXfs>
  <cellXfs count="170">
    <xf numFmtId="0" fontId="0" fillId="0" borderId="0" xfId="0">
      <alignment vertic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/>
    <xf numFmtId="2" fontId="1" fillId="0" borderId="0" xfId="0" applyNumberFormat="1" applyFont="1" applyFill="1" applyAlignment="1">
      <alignment horizontal="center" vertical="center"/>
    </xf>
    <xf numFmtId="164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/>
    <xf numFmtId="2" fontId="5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/>
    </xf>
    <xf numFmtId="2" fontId="8" fillId="0" borderId="3" xfId="0" applyNumberFormat="1" applyFont="1" applyFill="1" applyBorder="1" applyAlignment="1">
      <alignment horizontal="center" vertical="center" wrapText="1"/>
    </xf>
    <xf numFmtId="2" fontId="8" fillId="2" borderId="3" xfId="0" applyNumberFormat="1" applyFont="1" applyFill="1" applyBorder="1" applyAlignment="1">
      <alignment horizontal="center" vertical="center" wrapText="1"/>
    </xf>
    <xf numFmtId="164" fontId="8" fillId="2" borderId="3" xfId="0" applyNumberFormat="1" applyFont="1" applyFill="1" applyBorder="1" applyAlignment="1">
      <alignment horizontal="center" vertical="center" wrapText="1"/>
    </xf>
    <xf numFmtId="2" fontId="8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/>
    </xf>
    <xf numFmtId="0" fontId="8" fillId="0" borderId="3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wrapText="1"/>
    </xf>
    <xf numFmtId="0" fontId="8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horizontal="center"/>
    </xf>
    <xf numFmtId="2" fontId="8" fillId="2" borderId="6" xfId="0" applyNumberFormat="1" applyFont="1" applyFill="1" applyBorder="1" applyAlignment="1">
      <alignment horizontal="center" vertical="center" wrapText="1"/>
    </xf>
    <xf numFmtId="2" fontId="8" fillId="0" borderId="7" xfId="0" applyNumberFormat="1" applyFont="1" applyFill="1" applyBorder="1" applyAlignment="1">
      <alignment horizontal="center" vertical="center" wrapText="1"/>
    </xf>
    <xf numFmtId="0" fontId="13" fillId="4" borderId="3" xfId="1" applyFont="1" applyFill="1" applyBorder="1" applyAlignment="1" applyProtection="1">
      <alignment horizontal="center" vertical="center" wrapText="1"/>
    </xf>
    <xf numFmtId="0" fontId="14" fillId="4" borderId="3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 wrapText="1"/>
    </xf>
    <xf numFmtId="0" fontId="11" fillId="4" borderId="3" xfId="1" applyFont="1" applyFill="1" applyBorder="1" applyAlignment="1" applyProtection="1">
      <alignment horizontal="center" vertical="center" wrapText="1"/>
    </xf>
    <xf numFmtId="0" fontId="14" fillId="4" borderId="3" xfId="1" applyFont="1" applyFill="1" applyBorder="1" applyAlignment="1" applyProtection="1">
      <alignment horizontal="center" vertical="center" wrapText="1"/>
    </xf>
    <xf numFmtId="0" fontId="11" fillId="4" borderId="3" xfId="2" applyFont="1" applyFill="1" applyBorder="1" applyAlignment="1">
      <alignment horizontal="center" vertical="center" wrapText="1"/>
    </xf>
    <xf numFmtId="0" fontId="8" fillId="4" borderId="3" xfId="0" applyNumberFormat="1" applyFont="1" applyFill="1" applyBorder="1" applyAlignment="1">
      <alignment horizontal="center" vertical="center" wrapText="1"/>
    </xf>
    <xf numFmtId="0" fontId="13" fillId="4" borderId="3" xfId="1" applyNumberFormat="1" applyFont="1" applyFill="1" applyBorder="1" applyAlignment="1" applyProtection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2" fontId="8" fillId="2" borderId="3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2" fontId="11" fillId="2" borderId="9" xfId="0" applyNumberFormat="1" applyFont="1" applyFill="1" applyBorder="1" applyAlignment="1">
      <alignment horizontal="center" vertical="center" wrapText="1"/>
    </xf>
    <xf numFmtId="2" fontId="10" fillId="3" borderId="10" xfId="0" applyNumberFormat="1" applyFont="1" applyFill="1" applyBorder="1" applyAlignment="1">
      <alignment horizontal="center" vertical="center" wrapText="1"/>
    </xf>
    <xf numFmtId="2" fontId="8" fillId="2" borderId="9" xfId="0" applyNumberFormat="1" applyFont="1" applyFill="1" applyBorder="1" applyAlignment="1">
      <alignment horizontal="center" vertical="center" wrapText="1"/>
    </xf>
    <xf numFmtId="2" fontId="8" fillId="2" borderId="7" xfId="0" applyNumberFormat="1" applyFont="1" applyFill="1" applyBorder="1" applyAlignment="1">
      <alignment horizontal="center" vertical="center" wrapText="1"/>
    </xf>
    <xf numFmtId="2" fontId="8" fillId="2" borderId="2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164" fontId="8" fillId="0" borderId="3" xfId="0" applyNumberFormat="1" applyFont="1" applyFill="1" applyBorder="1" applyAlignment="1">
      <alignment horizontal="center" vertical="center" wrapText="1"/>
    </xf>
    <xf numFmtId="2" fontId="11" fillId="0" borderId="3" xfId="0" applyNumberFormat="1" applyFont="1" applyFill="1" applyBorder="1" applyAlignment="1">
      <alignment horizontal="center" vertical="center" wrapText="1"/>
    </xf>
    <xf numFmtId="2" fontId="10" fillId="3" borderId="11" xfId="0" applyNumberFormat="1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left"/>
    </xf>
    <xf numFmtId="2" fontId="8" fillId="2" borderId="3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8" fillId="4" borderId="3" xfId="0" applyFont="1" applyFill="1" applyBorder="1" applyAlignment="1">
      <alignment horizontal="left" vertical="center" wrapText="1"/>
    </xf>
    <xf numFmtId="0" fontId="8" fillId="3" borderId="10" xfId="0" applyNumberFormat="1" applyFont="1" applyFill="1" applyBorder="1" applyAlignment="1">
      <alignment horizontal="center" vertical="center" wrapText="1"/>
    </xf>
    <xf numFmtId="2" fontId="8" fillId="0" borderId="9" xfId="0" applyNumberFormat="1" applyFont="1" applyFill="1" applyBorder="1" applyAlignment="1">
      <alignment horizontal="center" vertical="center" wrapText="1"/>
    </xf>
    <xf numFmtId="2" fontId="10" fillId="5" borderId="11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vertical="top"/>
    </xf>
    <xf numFmtId="0" fontId="8" fillId="5" borderId="10" xfId="0" applyNumberFormat="1" applyFont="1" applyFill="1" applyBorder="1" applyAlignment="1">
      <alignment horizontal="center" vertical="center" wrapText="1"/>
    </xf>
    <xf numFmtId="164" fontId="8" fillId="0" borderId="5" xfId="0" applyNumberFormat="1" applyFont="1" applyFill="1" applyBorder="1" applyAlignment="1">
      <alignment horizontal="center" vertical="center" wrapText="1"/>
    </xf>
    <xf numFmtId="2" fontId="10" fillId="5" borderId="14" xfId="0" applyNumberFormat="1" applyFont="1" applyFill="1" applyBorder="1" applyAlignment="1">
      <alignment horizontal="center" vertical="center" wrapText="1"/>
    </xf>
    <xf numFmtId="0" fontId="10" fillId="3" borderId="14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 applyProtection="1">
      <protection locked="0"/>
    </xf>
    <xf numFmtId="0" fontId="2" fillId="0" borderId="0" xfId="0" applyFont="1" applyFill="1" applyAlignment="1" applyProtection="1">
      <protection locked="0"/>
    </xf>
    <xf numFmtId="2" fontId="1" fillId="0" borderId="0" xfId="0" applyNumberFormat="1" applyFont="1" applyFill="1" applyAlignment="1" applyProtection="1">
      <alignment horizontal="center" vertical="center"/>
      <protection locked="0"/>
    </xf>
    <xf numFmtId="164" fontId="1" fillId="0" borderId="0" xfId="0" applyNumberFormat="1" applyFont="1" applyFill="1" applyAlignment="1" applyProtection="1">
      <alignment horizontal="center" vertical="center"/>
      <protection locked="0"/>
    </xf>
    <xf numFmtId="2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left"/>
      <protection locked="0"/>
    </xf>
    <xf numFmtId="2" fontId="8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2" xfId="0" applyNumberFormat="1" applyFont="1" applyFill="1" applyBorder="1" applyAlignment="1" applyProtection="1">
      <alignment horizontal="center" vertical="center" wrapText="1"/>
      <protection locked="0"/>
    </xf>
    <xf numFmtId="2" fontId="8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0" fillId="3" borderId="14" xfId="0" applyNumberFormat="1" applyFont="1" applyFill="1" applyBorder="1" applyAlignment="1" applyProtection="1">
      <alignment horizontal="center" vertical="center" wrapText="1"/>
      <protection locked="0"/>
    </xf>
    <xf numFmtId="2" fontId="10" fillId="3" borderId="10" xfId="0" applyNumberFormat="1" applyFont="1" applyFill="1" applyBorder="1" applyAlignment="1" applyProtection="1">
      <alignment horizontal="center" vertical="center" wrapText="1"/>
      <protection locked="0"/>
    </xf>
    <xf numFmtId="2" fontId="10" fillId="5" borderId="14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3" xfId="0" applyFont="1" applyFill="1" applyBorder="1" applyAlignment="1" applyProtection="1">
      <alignment horizontal="center" vertical="center" wrapText="1"/>
      <protection locked="0"/>
    </xf>
    <xf numFmtId="0" fontId="8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13" fillId="4" borderId="3" xfId="1" applyFont="1" applyFill="1" applyBorder="1" applyAlignment="1" applyProtection="1">
      <alignment horizontal="center" vertical="center" wrapText="1"/>
      <protection locked="0"/>
    </xf>
    <xf numFmtId="0" fontId="8" fillId="4" borderId="3" xfId="0" applyFont="1" applyFill="1" applyBorder="1" applyAlignment="1" applyProtection="1">
      <alignment horizontal="center" vertical="center" wrapText="1"/>
      <protection locked="0"/>
    </xf>
    <xf numFmtId="0" fontId="8" fillId="0" borderId="5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3" xfId="0" applyFont="1" applyBorder="1" applyAlignment="1" applyProtection="1">
      <alignment horizontal="center" vertical="center" wrapText="1"/>
      <protection locked="0"/>
    </xf>
    <xf numFmtId="0" fontId="8" fillId="0" borderId="3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Alignment="1" applyProtection="1">
      <alignment wrapText="1"/>
      <protection locked="0"/>
    </xf>
    <xf numFmtId="0" fontId="13" fillId="4" borderId="3" xfId="0" applyFont="1" applyFill="1" applyBorder="1" applyAlignment="1" applyProtection="1">
      <alignment horizontal="center" vertical="center" wrapText="1"/>
      <protection locked="0"/>
    </xf>
    <xf numFmtId="2" fontId="11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1" fillId="4" borderId="3" xfId="2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vertical="top"/>
      <protection locked="0"/>
    </xf>
    <xf numFmtId="0" fontId="9" fillId="0" borderId="0" xfId="0" applyFont="1" applyFill="1" applyBorder="1" applyAlignment="1" applyProtection="1">
      <alignment vertical="top"/>
      <protection locked="0"/>
    </xf>
    <xf numFmtId="0" fontId="9" fillId="0" borderId="0" xfId="0" applyFont="1" applyFill="1" applyBorder="1" applyAlignment="1" applyProtection="1">
      <alignment vertical="top" wrapText="1"/>
      <protection locked="0"/>
    </xf>
    <xf numFmtId="0" fontId="8" fillId="3" borderId="10" xfId="0" applyNumberFormat="1" applyFont="1" applyFill="1" applyBorder="1" applyAlignment="1" applyProtection="1">
      <alignment horizontal="center" vertical="center" wrapText="1"/>
      <protection locked="0"/>
    </xf>
    <xf numFmtId="0" fontId="8" fillId="5" borderId="1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2" fontId="8" fillId="2" borderId="3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center"/>
      <protection locked="0"/>
    </xf>
    <xf numFmtId="0" fontId="1" fillId="0" borderId="0" xfId="0" applyFont="1" applyFill="1" applyAlignment="1" applyProtection="1">
      <alignment horizontal="left"/>
      <protection locked="0"/>
    </xf>
    <xf numFmtId="2" fontId="8" fillId="2" borderId="3" xfId="0" applyNumberFormat="1" applyFont="1" applyFill="1" applyBorder="1" applyAlignment="1" applyProtection="1">
      <alignment horizontal="center" vertical="center" wrapText="1"/>
      <protection locked="0"/>
    </xf>
    <xf numFmtId="164" fontId="8" fillId="2" borderId="3" xfId="0" applyNumberFormat="1" applyFont="1" applyFill="1" applyBorder="1" applyAlignment="1" applyProtection="1">
      <alignment horizontal="center" vertical="center" wrapText="1"/>
      <protection locked="0"/>
    </xf>
    <xf numFmtId="2" fontId="11" fillId="2" borderId="9" xfId="0" applyNumberFormat="1" applyFont="1" applyFill="1" applyBorder="1" applyAlignment="1" applyProtection="1">
      <alignment horizontal="center" vertical="center" wrapText="1"/>
      <protection locked="0"/>
    </xf>
    <xf numFmtId="2" fontId="8" fillId="2" borderId="9" xfId="0" applyNumberFormat="1" applyFont="1" applyFill="1" applyBorder="1" applyAlignment="1" applyProtection="1">
      <alignment horizontal="center" vertical="center" wrapText="1"/>
      <protection locked="0"/>
    </xf>
    <xf numFmtId="2" fontId="8" fillId="2" borderId="7" xfId="0" applyNumberFormat="1" applyFont="1" applyFill="1" applyBorder="1" applyAlignment="1" applyProtection="1">
      <alignment horizontal="center" vertical="center" wrapText="1"/>
      <protection locked="0"/>
    </xf>
    <xf numFmtId="2" fontId="8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4" borderId="3" xfId="0" applyFont="1" applyFill="1" applyBorder="1" applyAlignment="1">
      <alignment horizontal="center" wrapText="1"/>
    </xf>
    <xf numFmtId="0" fontId="8" fillId="4" borderId="3" xfId="0" applyFont="1" applyFill="1" applyBorder="1" applyAlignment="1">
      <alignment horizontal="center"/>
    </xf>
    <xf numFmtId="0" fontId="8" fillId="4" borderId="3" xfId="1" applyFont="1" applyFill="1" applyBorder="1" applyAlignment="1" applyProtection="1">
      <alignment horizontal="center" vertical="center" wrapText="1"/>
    </xf>
    <xf numFmtId="0" fontId="8" fillId="4" borderId="3" xfId="0" applyFont="1" applyFill="1" applyBorder="1" applyAlignment="1">
      <alignment horizontal="left" wrapText="1"/>
    </xf>
    <xf numFmtId="0" fontId="13" fillId="4" borderId="3" xfId="0" applyFont="1" applyFill="1" applyBorder="1" applyAlignment="1">
      <alignment horizontal="left" vertical="center" wrapText="1"/>
    </xf>
    <xf numFmtId="0" fontId="13" fillId="4" borderId="3" xfId="1" applyFont="1" applyFill="1" applyBorder="1" applyAlignment="1" applyProtection="1">
      <alignment horizontal="left" vertical="center" wrapText="1"/>
    </xf>
    <xf numFmtId="0" fontId="8" fillId="4" borderId="5" xfId="0" applyFont="1" applyFill="1" applyBorder="1" applyAlignment="1">
      <alignment horizontal="center" wrapText="1"/>
    </xf>
    <xf numFmtId="0" fontId="13" fillId="4" borderId="3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 vertical="center" wrapText="1"/>
    </xf>
    <xf numFmtId="2" fontId="8" fillId="2" borderId="3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 applyProtection="1">
      <alignment horizontal="center"/>
      <protection locked="0"/>
    </xf>
    <xf numFmtId="0" fontId="1" fillId="0" borderId="0" xfId="0" applyFont="1" applyFill="1" applyAlignment="1" applyProtection="1">
      <alignment horizontal="left"/>
      <protection locked="0"/>
    </xf>
    <xf numFmtId="0" fontId="9" fillId="0" borderId="8" xfId="0" applyFont="1" applyFill="1" applyBorder="1" applyAlignment="1" applyProtection="1">
      <alignment horizontal="right" vertical="top" wrapText="1"/>
      <protection locked="0"/>
    </xf>
    <xf numFmtId="0" fontId="9" fillId="0" borderId="9" xfId="0" applyFont="1" applyFill="1" applyBorder="1" applyAlignment="1" applyProtection="1">
      <alignment horizontal="right" vertical="top" wrapText="1"/>
      <protection locked="0"/>
    </xf>
    <xf numFmtId="0" fontId="7" fillId="0" borderId="4" xfId="0" applyFont="1" applyFill="1" applyBorder="1" applyAlignment="1" applyProtection="1">
      <alignment horizontal="center" vertical="center" wrapText="1"/>
      <protection locked="0"/>
    </xf>
    <xf numFmtId="0" fontId="7" fillId="0" borderId="4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right" vertical="top" wrapText="1"/>
    </xf>
    <xf numFmtId="0" fontId="9" fillId="0" borderId="9" xfId="0" applyFont="1" applyFill="1" applyBorder="1" applyAlignment="1">
      <alignment horizontal="right" vertical="top" wrapText="1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7" fillId="0" borderId="5" xfId="0" applyFont="1" applyFill="1" applyBorder="1" applyAlignment="1">
      <alignment horizontal="center" vertical="center" wrapText="1"/>
    </xf>
    <xf numFmtId="0" fontId="10" fillId="3" borderId="0" xfId="0" applyNumberFormat="1" applyFont="1" applyFill="1" applyBorder="1" applyAlignment="1" applyProtection="1">
      <alignment horizontal="center" vertical="center" wrapText="1"/>
      <protection locked="0"/>
    </xf>
    <xf numFmtId="2" fontId="10" fillId="3" borderId="0" xfId="0" applyNumberFormat="1" applyFont="1" applyFill="1" applyBorder="1" applyAlignment="1" applyProtection="1">
      <alignment horizontal="center" vertical="center" wrapText="1"/>
      <protection locked="0"/>
    </xf>
    <xf numFmtId="2" fontId="10" fillId="5" borderId="0" xfId="0" applyNumberFormat="1" applyFont="1" applyFill="1" applyBorder="1" applyAlignment="1" applyProtection="1">
      <alignment horizontal="center" vertical="center" wrapText="1"/>
      <protection locked="0"/>
    </xf>
    <xf numFmtId="0" fontId="10" fillId="3" borderId="0" xfId="0" applyNumberFormat="1" applyFont="1" applyFill="1" applyBorder="1" applyAlignment="1">
      <alignment horizontal="center" vertical="center" wrapText="1"/>
    </xf>
    <xf numFmtId="2" fontId="10" fillId="3" borderId="0" xfId="0" applyNumberFormat="1" applyFont="1" applyFill="1" applyBorder="1" applyAlignment="1">
      <alignment horizontal="center" vertical="center" wrapText="1"/>
    </xf>
    <xf numFmtId="2" fontId="10" fillId="5" borderId="0" xfId="0" applyNumberFormat="1" applyFont="1" applyFill="1" applyBorder="1" applyAlignment="1">
      <alignment horizontal="center" vertical="center" wrapText="1"/>
    </xf>
    <xf numFmtId="0" fontId="8" fillId="3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right" vertical="top" wrapText="1"/>
    </xf>
    <xf numFmtId="0" fontId="1" fillId="0" borderId="0" xfId="0" applyFont="1" applyFill="1" applyAlignment="1" applyProtection="1">
      <alignment horizontal="center"/>
      <protection locked="0"/>
    </xf>
    <xf numFmtId="2" fontId="8" fillId="2" borderId="3" xfId="0" applyNumberFormat="1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9" fillId="0" borderId="8" xfId="0" applyFont="1" applyFill="1" applyBorder="1" applyAlignment="1" applyProtection="1">
      <alignment horizontal="right" vertical="top" wrapText="1"/>
      <protection locked="0"/>
    </xf>
    <xf numFmtId="0" fontId="9" fillId="0" borderId="9" xfId="0" applyFont="1" applyFill="1" applyBorder="1" applyAlignment="1" applyProtection="1">
      <alignment horizontal="right" vertical="top" wrapText="1"/>
      <protection locked="0"/>
    </xf>
    <xf numFmtId="0" fontId="1" fillId="0" borderId="0" xfId="0" applyFont="1" applyFill="1" applyAlignment="1" applyProtection="1">
      <alignment horizontal="left"/>
      <protection locked="0"/>
    </xf>
    <xf numFmtId="0" fontId="4" fillId="0" borderId="0" xfId="0" applyFont="1" applyAlignment="1" applyProtection="1">
      <alignment horizontal="left"/>
      <protection locked="0"/>
    </xf>
    <xf numFmtId="0" fontId="3" fillId="0" borderId="2" xfId="0" applyFont="1" applyFill="1" applyBorder="1" applyAlignment="1" applyProtection="1">
      <alignment horizontal="center" vertical="top" wrapText="1"/>
      <protection locked="0"/>
    </xf>
    <xf numFmtId="0" fontId="3" fillId="0" borderId="4" xfId="0" applyFont="1" applyFill="1" applyBorder="1" applyAlignment="1" applyProtection="1">
      <alignment horizontal="center" vertical="top" wrapText="1"/>
      <protection locked="0"/>
    </xf>
    <xf numFmtId="0" fontId="3" fillId="0" borderId="5" xfId="0" applyFont="1" applyFill="1" applyBorder="1" applyAlignment="1" applyProtection="1">
      <alignment horizontal="center" vertical="top" wrapText="1"/>
      <protection locked="0"/>
    </xf>
    <xf numFmtId="0" fontId="6" fillId="0" borderId="1" xfId="0" applyFont="1" applyFill="1" applyBorder="1" applyAlignment="1" applyProtection="1">
      <alignment horizontal="center"/>
      <protection locked="0"/>
    </xf>
    <xf numFmtId="0" fontId="7" fillId="0" borderId="2" xfId="0" applyFont="1" applyFill="1" applyBorder="1" applyAlignment="1" applyProtection="1">
      <alignment horizontal="center" vertical="center" wrapText="1"/>
      <protection locked="0"/>
    </xf>
    <xf numFmtId="0" fontId="7" fillId="0" borderId="4" xfId="0" applyFont="1" applyFill="1" applyBorder="1" applyAlignment="1" applyProtection="1">
      <alignment horizontal="center" vertical="center" wrapText="1"/>
      <protection locked="0"/>
    </xf>
    <xf numFmtId="2" fontId="7" fillId="0" borderId="3" xfId="0" applyNumberFormat="1" applyFont="1" applyFill="1" applyBorder="1" applyAlignment="1" applyProtection="1">
      <alignment horizontal="center" vertical="center" wrapText="1"/>
      <protection locked="0"/>
    </xf>
    <xf numFmtId="2" fontId="8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1" fillId="0" borderId="0" xfId="0" applyFont="1" applyFill="1" applyAlignment="1" applyProtection="1">
      <alignment horizontal="center"/>
      <protection locked="0"/>
    </xf>
    <xf numFmtId="0" fontId="4" fillId="0" borderId="0" xfId="0" applyFont="1" applyAlignment="1" applyProtection="1">
      <protection locked="0"/>
    </xf>
    <xf numFmtId="0" fontId="3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4" fillId="0" borderId="0" xfId="0" applyFont="1" applyAlignment="1"/>
    <xf numFmtId="0" fontId="4" fillId="0" borderId="0" xfId="0" applyFont="1" applyAlignment="1">
      <alignment horizontal="left"/>
    </xf>
    <xf numFmtId="0" fontId="6" fillId="0" borderId="1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right" vertical="top" wrapText="1"/>
    </xf>
    <xf numFmtId="0" fontId="9" fillId="0" borderId="9" xfId="0" applyFont="1" applyFill="1" applyBorder="1" applyAlignment="1">
      <alignment horizontal="right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2" fontId="7" fillId="0" borderId="3" xfId="0" applyNumberFormat="1" applyFont="1" applyFill="1" applyBorder="1" applyAlignment="1">
      <alignment horizontal="center" vertical="center" wrapText="1"/>
    </xf>
    <xf numFmtId="2" fontId="8" fillId="2" borderId="3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2" fontId="7" fillId="0" borderId="8" xfId="0" applyNumberFormat="1" applyFont="1" applyFill="1" applyBorder="1" applyAlignment="1">
      <alignment horizontal="center" vertical="center" wrapText="1"/>
    </xf>
    <xf numFmtId="2" fontId="7" fillId="0" borderId="7" xfId="0" applyNumberFormat="1" applyFont="1" applyFill="1" applyBorder="1" applyAlignment="1">
      <alignment horizontal="center" vertical="center" wrapText="1"/>
    </xf>
    <xf numFmtId="2" fontId="7" fillId="0" borderId="12" xfId="0" applyNumberFormat="1" applyFont="1" applyFill="1" applyBorder="1" applyAlignment="1">
      <alignment horizontal="center" vertical="center" wrapText="1"/>
    </xf>
    <xf numFmtId="2" fontId="7" fillId="0" borderId="13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25" xfId="3"/>
    <cellStyle name="Обычный 3" xfId="4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www.wps.cn/officeDocument/2020/cellImage" Target="NUL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9"/>
  <sheetViews>
    <sheetView zoomScaleNormal="100" workbookViewId="0">
      <selection activeCell="P10" sqref="P10"/>
    </sheetView>
  </sheetViews>
  <sheetFormatPr defaultColWidth="9.140625" defaultRowHeight="15.75" x14ac:dyDescent="0.25"/>
  <cols>
    <col min="1" max="1" width="4.140625" style="88" customWidth="1"/>
    <col min="2" max="2" width="6.85546875" style="88" customWidth="1"/>
    <col min="3" max="3" width="21" style="88" customWidth="1"/>
    <col min="4" max="4" width="14.28515625" style="88" customWidth="1"/>
    <col min="5" max="5" width="15.7109375" style="88" customWidth="1"/>
    <col min="6" max="6" width="7.42578125" style="88" customWidth="1"/>
    <col min="7" max="7" width="55" style="57" customWidth="1"/>
    <col min="8" max="8" width="9.140625" style="58"/>
    <col min="9" max="9" width="9.7109375" style="58" customWidth="1"/>
    <col min="10" max="10" width="8.140625" style="58" customWidth="1"/>
    <col min="11" max="11" width="9.7109375" style="58" customWidth="1"/>
    <col min="12" max="12" width="7.85546875" style="58" customWidth="1"/>
    <col min="13" max="13" width="9.7109375" style="59" customWidth="1"/>
    <col min="14" max="14" width="10.5703125" style="58" customWidth="1"/>
    <col min="15" max="15" width="10" style="56" customWidth="1"/>
    <col min="16" max="16" width="13.140625" style="56" customWidth="1"/>
    <col min="17" max="16384" width="9.140625" style="56"/>
  </cols>
  <sheetData>
    <row r="1" spans="1:16" x14ac:dyDescent="0.25">
      <c r="A1" s="143" t="s">
        <v>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</row>
    <row r="2" spans="1:16" x14ac:dyDescent="0.25">
      <c r="A2" s="144" t="s">
        <v>15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</row>
    <row r="3" spans="1:16" x14ac:dyDescent="0.25">
      <c r="A3" s="133" t="s">
        <v>28</v>
      </c>
      <c r="B3" s="133"/>
      <c r="C3" s="133"/>
      <c r="D3" s="133"/>
      <c r="E3" s="133"/>
      <c r="F3" s="145"/>
      <c r="O3" s="60"/>
    </row>
    <row r="4" spans="1:16" x14ac:dyDescent="0.25">
      <c r="A4" s="133" t="s">
        <v>16</v>
      </c>
      <c r="B4" s="133"/>
      <c r="C4" s="133"/>
      <c r="D4" s="133"/>
      <c r="E4" s="133"/>
      <c r="F4" s="134"/>
      <c r="G4" s="61"/>
    </row>
    <row r="5" spans="1:16" x14ac:dyDescent="0.25">
      <c r="A5" s="138" t="s">
        <v>17</v>
      </c>
      <c r="B5" s="138"/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138"/>
    </row>
    <row r="6" spans="1:16" s="88" customFormat="1" ht="15.75" customHeight="1" x14ac:dyDescent="0.25">
      <c r="A6" s="135" t="s">
        <v>1</v>
      </c>
      <c r="B6" s="135" t="s">
        <v>10</v>
      </c>
      <c r="C6" s="135" t="s">
        <v>12</v>
      </c>
      <c r="D6" s="135" t="s">
        <v>13</v>
      </c>
      <c r="E6" s="135" t="s">
        <v>14</v>
      </c>
      <c r="F6" s="135" t="s">
        <v>2</v>
      </c>
      <c r="G6" s="135" t="s">
        <v>9</v>
      </c>
      <c r="H6" s="141" t="s">
        <v>32</v>
      </c>
      <c r="I6" s="141"/>
      <c r="J6" s="141" t="s">
        <v>11</v>
      </c>
      <c r="K6" s="141"/>
      <c r="L6" s="141" t="s">
        <v>3</v>
      </c>
      <c r="M6" s="141"/>
      <c r="N6" s="142" t="s">
        <v>19</v>
      </c>
      <c r="O6" s="139" t="s">
        <v>5</v>
      </c>
    </row>
    <row r="7" spans="1:16" s="88" customFormat="1" x14ac:dyDescent="0.25">
      <c r="A7" s="136"/>
      <c r="B7" s="136"/>
      <c r="C7" s="136"/>
      <c r="D7" s="136"/>
      <c r="E7" s="136"/>
      <c r="F7" s="136"/>
      <c r="G7" s="136"/>
      <c r="H7" s="141"/>
      <c r="I7" s="141"/>
      <c r="J7" s="141"/>
      <c r="K7" s="141"/>
      <c r="L7" s="141"/>
      <c r="M7" s="141"/>
      <c r="N7" s="142"/>
      <c r="O7" s="140"/>
    </row>
    <row r="8" spans="1:16" s="88" customFormat="1" ht="25.5" x14ac:dyDescent="0.25">
      <c r="A8" s="136"/>
      <c r="B8" s="136"/>
      <c r="C8" s="136"/>
      <c r="D8" s="136"/>
      <c r="E8" s="136"/>
      <c r="F8" s="136"/>
      <c r="G8" s="136"/>
      <c r="H8" s="62" t="s">
        <v>6</v>
      </c>
      <c r="I8" s="90" t="s">
        <v>7</v>
      </c>
      <c r="J8" s="62" t="s">
        <v>8</v>
      </c>
      <c r="K8" s="90" t="s">
        <v>7</v>
      </c>
      <c r="L8" s="62" t="s">
        <v>4</v>
      </c>
      <c r="M8" s="91" t="s">
        <v>7</v>
      </c>
      <c r="N8" s="142"/>
      <c r="O8" s="140"/>
    </row>
    <row r="9" spans="1:16" s="88" customFormat="1" ht="16.5" thickBot="1" x14ac:dyDescent="0.3">
      <c r="A9" s="137"/>
      <c r="B9" s="137"/>
      <c r="C9" s="137"/>
      <c r="D9" s="137"/>
      <c r="E9" s="137"/>
      <c r="F9" s="137"/>
      <c r="G9" s="137"/>
      <c r="H9" s="63"/>
      <c r="I9" s="90" t="s">
        <v>22</v>
      </c>
      <c r="J9" s="64"/>
      <c r="K9" s="90" t="s">
        <v>22</v>
      </c>
      <c r="L9" s="64"/>
      <c r="M9" s="90" t="s">
        <v>21</v>
      </c>
      <c r="N9" s="90" t="s">
        <v>20</v>
      </c>
      <c r="O9" s="140"/>
    </row>
    <row r="10" spans="1:16" s="88" customFormat="1" ht="16.5" thickBot="1" x14ac:dyDescent="0.3">
      <c r="A10" s="131" t="s">
        <v>27</v>
      </c>
      <c r="B10" s="132"/>
      <c r="C10" s="132"/>
      <c r="D10" s="132"/>
      <c r="E10" s="132"/>
      <c r="F10" s="132"/>
      <c r="G10" s="132"/>
      <c r="H10" s="65">
        <v>41.82</v>
      </c>
      <c r="I10" s="92"/>
      <c r="J10" s="66">
        <v>19.5</v>
      </c>
      <c r="K10" s="93"/>
      <c r="L10" s="67">
        <v>53</v>
      </c>
      <c r="M10" s="94"/>
      <c r="N10" s="95"/>
      <c r="O10" s="140"/>
      <c r="P10" s="89"/>
    </row>
    <row r="11" spans="1:16" s="106" customFormat="1" x14ac:dyDescent="0.25">
      <c r="A11" s="108"/>
      <c r="B11" s="109"/>
      <c r="C11" s="109"/>
      <c r="D11" s="109"/>
      <c r="E11" s="109"/>
      <c r="F11" s="109"/>
      <c r="G11" s="109"/>
      <c r="H11" s="117"/>
      <c r="I11" s="92"/>
      <c r="J11" s="118"/>
      <c r="K11" s="93"/>
      <c r="L11" s="119"/>
      <c r="M11" s="94"/>
      <c r="N11" s="95"/>
      <c r="O11" s="110"/>
      <c r="P11" s="107"/>
    </row>
    <row r="12" spans="1:16" s="88" customFormat="1" ht="27" customHeight="1" x14ac:dyDescent="0.25">
      <c r="A12" s="68">
        <v>6</v>
      </c>
      <c r="B12" s="96">
        <v>4102</v>
      </c>
      <c r="C12" s="99" t="s">
        <v>54</v>
      </c>
      <c r="D12" s="96" t="s">
        <v>55</v>
      </c>
      <c r="E12" s="96" t="s">
        <v>56</v>
      </c>
      <c r="F12" s="96">
        <v>8</v>
      </c>
      <c r="G12" s="96" t="s">
        <v>57</v>
      </c>
      <c r="H12" s="72">
        <v>41.82</v>
      </c>
      <c r="I12" s="87">
        <f>40*$H$10/H12</f>
        <v>40</v>
      </c>
      <c r="J12" s="62">
        <v>17.7</v>
      </c>
      <c r="K12" s="87">
        <f>40*J12/$J$10</f>
        <v>36.307692307692307</v>
      </c>
      <c r="L12" s="73">
        <v>38</v>
      </c>
      <c r="M12" s="87">
        <f>20*L12/$L$10</f>
        <v>14.339622641509434</v>
      </c>
      <c r="N12" s="87">
        <f>I12+K12+M12</f>
        <v>90.647314949201743</v>
      </c>
      <c r="O12" s="74">
        <v>1</v>
      </c>
      <c r="P12" s="88" t="s">
        <v>314</v>
      </c>
    </row>
    <row r="13" spans="1:16" s="88" customFormat="1" ht="27" customHeight="1" x14ac:dyDescent="0.25">
      <c r="A13" s="68">
        <v>19</v>
      </c>
      <c r="B13" s="96">
        <v>3682</v>
      </c>
      <c r="C13" s="99" t="s">
        <v>101</v>
      </c>
      <c r="D13" s="96" t="s">
        <v>86</v>
      </c>
      <c r="E13" s="96" t="s">
        <v>102</v>
      </c>
      <c r="F13" s="96">
        <v>8</v>
      </c>
      <c r="G13" s="96" t="s">
        <v>108</v>
      </c>
      <c r="H13" s="75">
        <v>49.58</v>
      </c>
      <c r="I13" s="87">
        <f>40*$H$10/H13</f>
        <v>33.739411052843892</v>
      </c>
      <c r="J13" s="62">
        <v>19.5</v>
      </c>
      <c r="K13" s="87">
        <f>40*J13/$J$10</f>
        <v>40</v>
      </c>
      <c r="L13" s="76">
        <v>37</v>
      </c>
      <c r="M13" s="87">
        <f>20*L13/$L$10</f>
        <v>13.962264150943396</v>
      </c>
      <c r="N13" s="87">
        <f>I13+K13+M13</f>
        <v>87.701675203787289</v>
      </c>
      <c r="O13" s="74">
        <v>2</v>
      </c>
      <c r="P13" s="88" t="s">
        <v>315</v>
      </c>
    </row>
    <row r="14" spans="1:16" s="88" customFormat="1" ht="27" customHeight="1" x14ac:dyDescent="0.25">
      <c r="A14" s="68">
        <v>2</v>
      </c>
      <c r="B14" s="96">
        <v>2902</v>
      </c>
      <c r="C14" s="99" t="s">
        <v>39</v>
      </c>
      <c r="D14" s="96" t="s">
        <v>40</v>
      </c>
      <c r="E14" s="96" t="s">
        <v>41</v>
      </c>
      <c r="F14" s="96">
        <v>8</v>
      </c>
      <c r="G14" s="96" t="s">
        <v>42</v>
      </c>
      <c r="H14" s="75">
        <v>53.24</v>
      </c>
      <c r="I14" s="87">
        <f>40*$H$10/H14</f>
        <v>31.419984973703979</v>
      </c>
      <c r="J14" s="62">
        <v>18.5</v>
      </c>
      <c r="K14" s="87">
        <f>40*J14/$J$10</f>
        <v>37.948717948717949</v>
      </c>
      <c r="L14" s="76">
        <v>31</v>
      </c>
      <c r="M14" s="87">
        <f>20*L14/$L$10</f>
        <v>11.69811320754717</v>
      </c>
      <c r="N14" s="87">
        <f>I14+K14+M14</f>
        <v>81.066816129969098</v>
      </c>
      <c r="O14" s="74">
        <v>3</v>
      </c>
      <c r="P14" s="88" t="s">
        <v>315</v>
      </c>
    </row>
    <row r="15" spans="1:16" s="88" customFormat="1" ht="27" customHeight="1" x14ac:dyDescent="0.25">
      <c r="A15" s="68">
        <v>12</v>
      </c>
      <c r="B15" s="96">
        <v>5807</v>
      </c>
      <c r="C15" s="99" t="s">
        <v>81</v>
      </c>
      <c r="D15" s="96" t="s">
        <v>82</v>
      </c>
      <c r="E15" s="96" t="s">
        <v>83</v>
      </c>
      <c r="F15" s="96">
        <v>8</v>
      </c>
      <c r="G15" s="96" t="s">
        <v>103</v>
      </c>
      <c r="H15" s="75">
        <v>48.43</v>
      </c>
      <c r="I15" s="87">
        <f>40*$H$10/H15</f>
        <v>34.540574024365064</v>
      </c>
      <c r="J15" s="62">
        <v>15.5</v>
      </c>
      <c r="K15" s="87">
        <f>40*J15/$J$10</f>
        <v>31.794871794871796</v>
      </c>
      <c r="L15" s="76">
        <v>39</v>
      </c>
      <c r="M15" s="87">
        <f>20*L15/$L$10</f>
        <v>14.716981132075471</v>
      </c>
      <c r="N15" s="87">
        <f>I15+K15+M15</f>
        <v>81.052426951312341</v>
      </c>
      <c r="O15" s="74">
        <v>4</v>
      </c>
      <c r="P15" s="88" t="s">
        <v>315</v>
      </c>
    </row>
    <row r="16" spans="1:16" s="77" customFormat="1" ht="27" customHeight="1" x14ac:dyDescent="0.25">
      <c r="A16" s="68">
        <v>7</v>
      </c>
      <c r="B16" s="96">
        <v>4403</v>
      </c>
      <c r="C16" s="99" t="s">
        <v>58</v>
      </c>
      <c r="D16" s="96" t="s">
        <v>59</v>
      </c>
      <c r="E16" s="96" t="s">
        <v>60</v>
      </c>
      <c r="F16" s="96">
        <v>8</v>
      </c>
      <c r="G16" s="96" t="s">
        <v>61</v>
      </c>
      <c r="H16" s="75">
        <v>61</v>
      </c>
      <c r="I16" s="87">
        <f>40*$H$10/H16</f>
        <v>27.422950819672131</v>
      </c>
      <c r="J16" s="62">
        <v>18.600000000000001</v>
      </c>
      <c r="K16" s="87">
        <f>40*J16/$J$10</f>
        <v>38.153846153846153</v>
      </c>
      <c r="L16" s="76">
        <v>35</v>
      </c>
      <c r="M16" s="87">
        <f>20*L16/$L$10</f>
        <v>13.20754716981132</v>
      </c>
      <c r="N16" s="87">
        <f>I16+K16+M16</f>
        <v>78.784344143329605</v>
      </c>
      <c r="O16" s="74">
        <v>5</v>
      </c>
      <c r="P16" s="125" t="s">
        <v>315</v>
      </c>
    </row>
    <row r="17" spans="1:15" s="77" customFormat="1" ht="27" customHeight="1" x14ac:dyDescent="0.2">
      <c r="A17" s="68">
        <v>8</v>
      </c>
      <c r="B17" s="96">
        <v>5101</v>
      </c>
      <c r="C17" s="99" t="s">
        <v>62</v>
      </c>
      <c r="D17" s="96" t="s">
        <v>63</v>
      </c>
      <c r="E17" s="96" t="s">
        <v>64</v>
      </c>
      <c r="F17" s="96">
        <v>8</v>
      </c>
      <c r="G17" s="96" t="s">
        <v>65</v>
      </c>
      <c r="H17" s="75">
        <v>54.87</v>
      </c>
      <c r="I17" s="87">
        <f>40*$H$10/H17</f>
        <v>30.486604702022962</v>
      </c>
      <c r="J17" s="62">
        <v>16.5</v>
      </c>
      <c r="K17" s="87">
        <f>40*J17/$J$10</f>
        <v>33.846153846153847</v>
      </c>
      <c r="L17" s="76">
        <v>31</v>
      </c>
      <c r="M17" s="87">
        <f>20*L17/$L$10</f>
        <v>11.69811320754717</v>
      </c>
      <c r="N17" s="87">
        <f>I17+K17+M17</f>
        <v>76.030871755723979</v>
      </c>
      <c r="O17" s="74">
        <v>6</v>
      </c>
    </row>
    <row r="18" spans="1:15" s="77" customFormat="1" ht="27" customHeight="1" x14ac:dyDescent="0.2">
      <c r="A18" s="68">
        <v>1</v>
      </c>
      <c r="B18" s="96">
        <v>5702</v>
      </c>
      <c r="C18" s="99" t="s">
        <v>35</v>
      </c>
      <c r="D18" s="96" t="s">
        <v>36</v>
      </c>
      <c r="E18" s="96" t="s">
        <v>37</v>
      </c>
      <c r="F18" s="128">
        <v>8</v>
      </c>
      <c r="G18" s="21" t="s">
        <v>38</v>
      </c>
      <c r="H18" s="75">
        <v>50.61</v>
      </c>
      <c r="I18" s="87">
        <f>40*$H$10/H18</f>
        <v>33.052756372258443</v>
      </c>
      <c r="J18" s="62">
        <v>15.05</v>
      </c>
      <c r="K18" s="87">
        <f>40*J18/$J$10</f>
        <v>30.871794871794872</v>
      </c>
      <c r="L18" s="76">
        <v>28</v>
      </c>
      <c r="M18" s="87">
        <f>20*L18/$L$10</f>
        <v>10.566037735849056</v>
      </c>
      <c r="N18" s="87">
        <f>I18+K18+M18</f>
        <v>74.49058897990237</v>
      </c>
      <c r="O18" s="74">
        <v>7</v>
      </c>
    </row>
    <row r="19" spans="1:15" s="77" customFormat="1" ht="27" customHeight="1" x14ac:dyDescent="0.2">
      <c r="A19" s="68">
        <v>11</v>
      </c>
      <c r="B19" s="26">
        <v>4205</v>
      </c>
      <c r="C19" s="46" t="s">
        <v>78</v>
      </c>
      <c r="D19" s="21" t="s">
        <v>79</v>
      </c>
      <c r="E19" s="21" t="s">
        <v>64</v>
      </c>
      <c r="F19" s="104">
        <v>8</v>
      </c>
      <c r="G19" s="21" t="s">
        <v>80</v>
      </c>
      <c r="H19" s="75">
        <v>57.09</v>
      </c>
      <c r="I19" s="87">
        <f>40*$H$10/H19</f>
        <v>29.301103520756698</v>
      </c>
      <c r="J19" s="62">
        <v>13.9</v>
      </c>
      <c r="K19" s="87">
        <f>40*J19/$J$10</f>
        <v>28.512820512820515</v>
      </c>
      <c r="L19" s="76">
        <v>36</v>
      </c>
      <c r="M19" s="87">
        <f>20*L19/$L$10</f>
        <v>13.584905660377359</v>
      </c>
      <c r="N19" s="87">
        <f>I19+K19+M19</f>
        <v>71.398829693954568</v>
      </c>
      <c r="O19" s="74">
        <v>8</v>
      </c>
    </row>
    <row r="20" spans="1:15" s="77" customFormat="1" ht="27" customHeight="1" x14ac:dyDescent="0.2">
      <c r="A20" s="68">
        <v>4</v>
      </c>
      <c r="B20" s="96">
        <v>5501</v>
      </c>
      <c r="C20" s="99" t="s">
        <v>47</v>
      </c>
      <c r="D20" s="96" t="s">
        <v>48</v>
      </c>
      <c r="E20" s="96" t="s">
        <v>49</v>
      </c>
      <c r="F20" s="97">
        <v>7</v>
      </c>
      <c r="G20" s="21" t="s">
        <v>50</v>
      </c>
      <c r="H20" s="75">
        <v>56.12</v>
      </c>
      <c r="I20" s="87">
        <f>40*$H$10/H20</f>
        <v>29.807555238774057</v>
      </c>
      <c r="J20" s="62">
        <v>15</v>
      </c>
      <c r="K20" s="87">
        <f>40*J20/$J$10</f>
        <v>30.76923076923077</v>
      </c>
      <c r="L20" s="76">
        <v>21</v>
      </c>
      <c r="M20" s="87">
        <f>20*L20/$L$10</f>
        <v>7.9245283018867925</v>
      </c>
      <c r="N20" s="87">
        <f>I20+K20+M20</f>
        <v>68.501314309891626</v>
      </c>
      <c r="O20" s="74">
        <v>9</v>
      </c>
    </row>
    <row r="21" spans="1:15" s="77" customFormat="1" ht="27" customHeight="1" x14ac:dyDescent="0.2">
      <c r="A21" s="68">
        <v>17</v>
      </c>
      <c r="B21" s="96">
        <v>2706</v>
      </c>
      <c r="C21" s="99" t="s">
        <v>93</v>
      </c>
      <c r="D21" s="96" t="s">
        <v>94</v>
      </c>
      <c r="E21" s="96" t="s">
        <v>95</v>
      </c>
      <c r="F21" s="96">
        <v>8</v>
      </c>
      <c r="G21" s="96" t="s">
        <v>107</v>
      </c>
      <c r="H21" s="75">
        <v>77.739999999999995</v>
      </c>
      <c r="I21" s="87">
        <f>40*$H$10/H21</f>
        <v>21.51788011319784</v>
      </c>
      <c r="J21" s="62">
        <v>18.5</v>
      </c>
      <c r="K21" s="87">
        <f>40*J21/$J$10</f>
        <v>37.948717948717949</v>
      </c>
      <c r="L21" s="76">
        <v>23</v>
      </c>
      <c r="M21" s="87">
        <f>20*L21/$L$10</f>
        <v>8.6792452830188687</v>
      </c>
      <c r="N21" s="87">
        <f>I21+K21+M21</f>
        <v>68.145843344934661</v>
      </c>
      <c r="O21" s="74">
        <v>10</v>
      </c>
    </row>
    <row r="22" spans="1:15" s="77" customFormat="1" ht="27" customHeight="1" x14ac:dyDescent="0.2">
      <c r="A22" s="68">
        <v>10</v>
      </c>
      <c r="B22" s="96">
        <v>3802</v>
      </c>
      <c r="C22" s="99" t="s">
        <v>74</v>
      </c>
      <c r="D22" s="96" t="s">
        <v>75</v>
      </c>
      <c r="E22" s="96" t="s">
        <v>76</v>
      </c>
      <c r="F22" s="103">
        <v>8</v>
      </c>
      <c r="G22" s="96" t="s">
        <v>77</v>
      </c>
      <c r="H22" s="75">
        <v>61.31</v>
      </c>
      <c r="I22" s="87">
        <f>40*$H$10/H22</f>
        <v>27.28429293753058</v>
      </c>
      <c r="J22" s="62">
        <v>16.100000000000001</v>
      </c>
      <c r="K22" s="87">
        <f>40*J22/$J$10</f>
        <v>33.025641025641029</v>
      </c>
      <c r="L22" s="76">
        <v>20</v>
      </c>
      <c r="M22" s="87">
        <f>20*L22/$L$10</f>
        <v>7.5471698113207548</v>
      </c>
      <c r="N22" s="87">
        <f>I22+K22+M22</f>
        <v>67.857103774492359</v>
      </c>
      <c r="O22" s="74">
        <v>11</v>
      </c>
    </row>
    <row r="23" spans="1:15" s="77" customFormat="1" ht="27" customHeight="1" x14ac:dyDescent="0.2">
      <c r="A23" s="68">
        <v>18</v>
      </c>
      <c r="B23" s="96">
        <v>5302</v>
      </c>
      <c r="C23" s="100" t="s">
        <v>99</v>
      </c>
      <c r="D23" s="22" t="s">
        <v>94</v>
      </c>
      <c r="E23" s="22" t="s">
        <v>100</v>
      </c>
      <c r="F23" s="98">
        <v>7</v>
      </c>
      <c r="G23" s="21" t="s">
        <v>46</v>
      </c>
      <c r="H23" s="75">
        <v>59.73</v>
      </c>
      <c r="I23" s="87">
        <f>40*$H$10/H23</f>
        <v>28.006027122049222</v>
      </c>
      <c r="J23" s="62">
        <v>14.9</v>
      </c>
      <c r="K23" s="87">
        <f>40*J23/$J$10</f>
        <v>30.564102564102566</v>
      </c>
      <c r="L23" s="76">
        <v>20</v>
      </c>
      <c r="M23" s="87">
        <f>20*L23/$L$10</f>
        <v>7.5471698113207548</v>
      </c>
      <c r="N23" s="87">
        <f>I23+K23+M23</f>
        <v>66.117299497472544</v>
      </c>
      <c r="O23" s="74">
        <v>12</v>
      </c>
    </row>
    <row r="24" spans="1:15" s="77" customFormat="1" ht="27" customHeight="1" x14ac:dyDescent="0.2">
      <c r="A24" s="68">
        <v>13</v>
      </c>
      <c r="B24" s="96">
        <v>5001</v>
      </c>
      <c r="C24" s="99" t="s">
        <v>84</v>
      </c>
      <c r="D24" s="96" t="s">
        <v>63</v>
      </c>
      <c r="E24" s="96" t="s">
        <v>41</v>
      </c>
      <c r="F24" s="103">
        <v>7</v>
      </c>
      <c r="G24" s="96" t="s">
        <v>104</v>
      </c>
      <c r="H24" s="75">
        <v>54.6</v>
      </c>
      <c r="I24" s="87">
        <f>40*$H$10/H24</f>
        <v>30.637362637362635</v>
      </c>
      <c r="J24" s="62">
        <v>12.7</v>
      </c>
      <c r="K24" s="87">
        <f>40*J24/$J$10</f>
        <v>26.051282051282051</v>
      </c>
      <c r="L24" s="76">
        <v>17</v>
      </c>
      <c r="M24" s="87">
        <f>20*L24/$L$10</f>
        <v>6.4150943396226419</v>
      </c>
      <c r="N24" s="87">
        <f>I24+K24+M24</f>
        <v>63.103739028267327</v>
      </c>
      <c r="O24" s="74">
        <v>13</v>
      </c>
    </row>
    <row r="25" spans="1:15" s="77" customFormat="1" ht="27" customHeight="1" x14ac:dyDescent="0.2">
      <c r="A25" s="68">
        <v>20</v>
      </c>
      <c r="B25" s="96">
        <v>2804</v>
      </c>
      <c r="C25" s="99" t="s">
        <v>111</v>
      </c>
      <c r="D25" s="96" t="s">
        <v>48</v>
      </c>
      <c r="E25" s="96" t="s">
        <v>83</v>
      </c>
      <c r="F25" s="96">
        <v>7</v>
      </c>
      <c r="G25" s="96" t="s">
        <v>109</v>
      </c>
      <c r="H25" s="75">
        <v>67.92</v>
      </c>
      <c r="I25" s="87">
        <f>40*$H$10/H25</f>
        <v>24.628975265017665</v>
      </c>
      <c r="J25" s="62">
        <v>11.8</v>
      </c>
      <c r="K25" s="87">
        <f>40*J25/$J$10</f>
        <v>24.205128205128204</v>
      </c>
      <c r="L25" s="76">
        <v>33</v>
      </c>
      <c r="M25" s="87">
        <f>20*L25/$L$10</f>
        <v>12.452830188679245</v>
      </c>
      <c r="N25" s="87">
        <f>I25+K25+M25</f>
        <v>61.286933658825113</v>
      </c>
      <c r="O25" s="74">
        <v>14</v>
      </c>
    </row>
    <row r="26" spans="1:15" s="77" customFormat="1" ht="27" customHeight="1" x14ac:dyDescent="0.2">
      <c r="A26" s="68">
        <v>14</v>
      </c>
      <c r="B26" s="96">
        <v>4004</v>
      </c>
      <c r="C26" s="99" t="s">
        <v>85</v>
      </c>
      <c r="D26" s="96" t="s">
        <v>86</v>
      </c>
      <c r="E26" s="96" t="s">
        <v>83</v>
      </c>
      <c r="F26" s="96">
        <v>8</v>
      </c>
      <c r="G26" s="96" t="s">
        <v>105</v>
      </c>
      <c r="H26" s="75">
        <v>56.47</v>
      </c>
      <c r="I26" s="87">
        <f>40*$H$10/H26</f>
        <v>29.622808570922615</v>
      </c>
      <c r="J26" s="62">
        <v>12.4</v>
      </c>
      <c r="K26" s="87">
        <f>40*J26/$J$10</f>
        <v>25.435897435897434</v>
      </c>
      <c r="L26" s="76">
        <v>16</v>
      </c>
      <c r="M26" s="87">
        <f>20*L26/$L$10</f>
        <v>6.0377358490566042</v>
      </c>
      <c r="N26" s="87">
        <f>I26+K26+M26</f>
        <v>61.096441855876648</v>
      </c>
      <c r="O26" s="74">
        <v>15</v>
      </c>
    </row>
    <row r="27" spans="1:15" s="77" customFormat="1" ht="27" customHeight="1" x14ac:dyDescent="0.2">
      <c r="A27" s="68">
        <v>16</v>
      </c>
      <c r="B27" s="96">
        <v>4701</v>
      </c>
      <c r="C27" s="99" t="s">
        <v>90</v>
      </c>
      <c r="D27" s="96" t="s">
        <v>91</v>
      </c>
      <c r="E27" s="96" t="s">
        <v>92</v>
      </c>
      <c r="F27" s="96">
        <v>7</v>
      </c>
      <c r="G27" s="96" t="s">
        <v>106</v>
      </c>
      <c r="H27" s="75">
        <v>61.18</v>
      </c>
      <c r="I27" s="87">
        <f>40*$H$10/H27</f>
        <v>27.342268715266425</v>
      </c>
      <c r="J27" s="62">
        <v>11.7</v>
      </c>
      <c r="K27" s="87">
        <f>40*J27/$J$10</f>
        <v>24</v>
      </c>
      <c r="L27" s="76">
        <v>19</v>
      </c>
      <c r="M27" s="87">
        <f>20*L27/$L$10</f>
        <v>7.1698113207547172</v>
      </c>
      <c r="N27" s="87">
        <f>I27+K27+M27</f>
        <v>58.512080036021146</v>
      </c>
      <c r="O27" s="74">
        <v>16</v>
      </c>
    </row>
    <row r="28" spans="1:15" s="77" customFormat="1" ht="27" customHeight="1" x14ac:dyDescent="0.2">
      <c r="A28" s="68">
        <v>3</v>
      </c>
      <c r="B28" s="96">
        <v>5305</v>
      </c>
      <c r="C28" s="100" t="s">
        <v>43</v>
      </c>
      <c r="D28" s="22" t="s">
        <v>44</v>
      </c>
      <c r="E28" s="22" t="s">
        <v>45</v>
      </c>
      <c r="F28" s="98">
        <v>8</v>
      </c>
      <c r="G28" s="21" t="s">
        <v>46</v>
      </c>
      <c r="H28" s="75">
        <v>67.69</v>
      </c>
      <c r="I28" s="87">
        <f>40*$H$10/H28</f>
        <v>24.712660658886097</v>
      </c>
      <c r="J28" s="62">
        <v>14</v>
      </c>
      <c r="K28" s="87">
        <f>40*J28/$J$10</f>
        <v>28.717948717948719</v>
      </c>
      <c r="L28" s="76">
        <v>11</v>
      </c>
      <c r="M28" s="87">
        <f>20*L28/$L$10</f>
        <v>4.1509433962264151</v>
      </c>
      <c r="N28" s="87">
        <f>I28+K28+M28</f>
        <v>57.581552773061233</v>
      </c>
      <c r="O28" s="74">
        <v>17</v>
      </c>
    </row>
    <row r="29" spans="1:15" s="77" customFormat="1" ht="27" customHeight="1" x14ac:dyDescent="0.2">
      <c r="A29" s="68">
        <v>15</v>
      </c>
      <c r="B29" s="96">
        <v>3001</v>
      </c>
      <c r="C29" s="99" t="s">
        <v>87</v>
      </c>
      <c r="D29" s="96" t="s">
        <v>88</v>
      </c>
      <c r="E29" s="96" t="s">
        <v>89</v>
      </c>
      <c r="F29" s="96">
        <v>7</v>
      </c>
      <c r="G29" s="96" t="s">
        <v>69</v>
      </c>
      <c r="H29" s="75">
        <v>51.51</v>
      </c>
      <c r="I29" s="87">
        <f>40*$H$10/H29</f>
        <v>32.475247524752476</v>
      </c>
      <c r="J29" s="62">
        <v>6.6</v>
      </c>
      <c r="K29" s="87">
        <f>40*J29/$J$10</f>
        <v>13.538461538461538</v>
      </c>
      <c r="L29" s="76">
        <v>11</v>
      </c>
      <c r="M29" s="87">
        <f>20*L29/$L$10</f>
        <v>4.1509433962264151</v>
      </c>
      <c r="N29" s="87">
        <f>I29+K29+M29</f>
        <v>50.164652459440433</v>
      </c>
      <c r="O29" s="74">
        <v>18</v>
      </c>
    </row>
    <row r="30" spans="1:15" s="77" customFormat="1" ht="27" customHeight="1" x14ac:dyDescent="0.2">
      <c r="A30" s="68">
        <v>9</v>
      </c>
      <c r="B30" s="96">
        <v>3702</v>
      </c>
      <c r="C30" s="99" t="s">
        <v>70</v>
      </c>
      <c r="D30" s="96" t="s">
        <v>71</v>
      </c>
      <c r="E30" s="96" t="s">
        <v>72</v>
      </c>
      <c r="F30" s="96">
        <v>8</v>
      </c>
      <c r="G30" s="96" t="s">
        <v>73</v>
      </c>
      <c r="H30" s="75">
        <v>103.53</v>
      </c>
      <c r="I30" s="87">
        <f>40*$H$10/H30</f>
        <v>16.157635467980295</v>
      </c>
      <c r="J30" s="79">
        <v>7.4</v>
      </c>
      <c r="K30" s="87">
        <f>40*J30/$J$10</f>
        <v>15.179487179487179</v>
      </c>
      <c r="L30" s="76">
        <v>16</v>
      </c>
      <c r="M30" s="87">
        <f>20*L30/$L$10</f>
        <v>6.0377358490566042</v>
      </c>
      <c r="N30" s="87">
        <f>I30+K30+M30</f>
        <v>37.374858496524077</v>
      </c>
      <c r="O30" s="74">
        <v>19</v>
      </c>
    </row>
    <row r="31" spans="1:15" s="77" customFormat="1" ht="27" customHeight="1" x14ac:dyDescent="0.2">
      <c r="A31" s="68">
        <v>21</v>
      </c>
      <c r="B31" s="96">
        <v>5203</v>
      </c>
      <c r="C31" s="99" t="s">
        <v>112</v>
      </c>
      <c r="D31" s="96" t="s">
        <v>113</v>
      </c>
      <c r="E31" s="96" t="s">
        <v>114</v>
      </c>
      <c r="F31" s="96">
        <v>8</v>
      </c>
      <c r="G31" s="96" t="s">
        <v>110</v>
      </c>
      <c r="H31" s="75"/>
      <c r="I31" s="87" t="e">
        <f>40*$H$10/H31</f>
        <v>#DIV/0!</v>
      </c>
      <c r="J31" s="62"/>
      <c r="K31" s="87">
        <f>40*J31/$J$10</f>
        <v>0</v>
      </c>
      <c r="L31" s="76">
        <v>21</v>
      </c>
      <c r="M31" s="87">
        <f>20*L31/$L$10</f>
        <v>7.9245283018867925</v>
      </c>
      <c r="N31" s="87" t="e">
        <f>I31+K31+M31</f>
        <v>#DIV/0!</v>
      </c>
      <c r="O31" s="74">
        <v>20</v>
      </c>
    </row>
    <row r="32" spans="1:15" s="77" customFormat="1" ht="27" customHeight="1" x14ac:dyDescent="0.2">
      <c r="A32" s="68">
        <v>5</v>
      </c>
      <c r="B32" s="26">
        <v>2401</v>
      </c>
      <c r="C32" s="101" t="s">
        <v>51</v>
      </c>
      <c r="D32" s="19" t="s">
        <v>52</v>
      </c>
      <c r="E32" s="19" t="s">
        <v>49</v>
      </c>
      <c r="F32" s="19">
        <v>7</v>
      </c>
      <c r="G32" s="21" t="s">
        <v>53</v>
      </c>
      <c r="H32" s="75"/>
      <c r="I32" s="87" t="e">
        <f>40*$H$10/H32</f>
        <v>#DIV/0!</v>
      </c>
      <c r="J32" s="62"/>
      <c r="K32" s="87">
        <f>40*J32/$J$10</f>
        <v>0</v>
      </c>
      <c r="L32" s="76">
        <v>17</v>
      </c>
      <c r="M32" s="87">
        <f>20*L32/$L$10</f>
        <v>6.4150943396226419</v>
      </c>
      <c r="N32" s="87" t="e">
        <f>I32+K32+M32</f>
        <v>#DIV/0!</v>
      </c>
      <c r="O32" s="74">
        <v>21</v>
      </c>
    </row>
    <row r="33" spans="1:15" s="77" customFormat="1" ht="27" customHeight="1" x14ac:dyDescent="0.2">
      <c r="A33" s="68">
        <v>22</v>
      </c>
      <c r="B33" s="96"/>
      <c r="C33" s="96"/>
      <c r="D33" s="96"/>
      <c r="E33" s="96"/>
      <c r="F33" s="96"/>
      <c r="G33" s="96"/>
      <c r="H33" s="75"/>
      <c r="I33" s="87" t="e">
        <f>40*$H$10/H33</f>
        <v>#DIV/0!</v>
      </c>
      <c r="J33" s="62"/>
      <c r="K33" s="87">
        <f>40*J33/$J$10</f>
        <v>0</v>
      </c>
      <c r="L33" s="76"/>
      <c r="M33" s="87">
        <f>20*L33/$L$10</f>
        <v>0</v>
      </c>
      <c r="N33" s="87" t="e">
        <f>I33+K33+M33</f>
        <v>#DIV/0!</v>
      </c>
      <c r="O33" s="74"/>
    </row>
    <row r="34" spans="1:15" s="77" customFormat="1" ht="27" customHeight="1" x14ac:dyDescent="0.2">
      <c r="A34" s="68">
        <v>23</v>
      </c>
      <c r="B34" s="69"/>
      <c r="C34" s="78"/>
      <c r="D34" s="78"/>
      <c r="E34" s="78"/>
      <c r="F34" s="78"/>
      <c r="G34" s="71"/>
      <c r="H34" s="75"/>
      <c r="I34" s="87" t="e">
        <f>40*$H$10/H34</f>
        <v>#DIV/0!</v>
      </c>
      <c r="J34" s="62"/>
      <c r="K34" s="87">
        <f>40*J34/$J$10</f>
        <v>0</v>
      </c>
      <c r="L34" s="76"/>
      <c r="M34" s="87">
        <f>20*L34/$L$10</f>
        <v>0</v>
      </c>
      <c r="N34" s="87" t="e">
        <f>I34+K34+M34</f>
        <v>#DIV/0!</v>
      </c>
      <c r="O34" s="74"/>
    </row>
    <row r="35" spans="1:15" s="77" customFormat="1" ht="27" customHeight="1" x14ac:dyDescent="0.2">
      <c r="A35" s="68">
        <v>24</v>
      </c>
      <c r="B35" s="69"/>
      <c r="C35" s="78"/>
      <c r="D35" s="78"/>
      <c r="E35" s="78"/>
      <c r="F35" s="78"/>
      <c r="G35" s="71"/>
      <c r="H35" s="75"/>
      <c r="I35" s="87" t="e">
        <f>40*$H$10/H35</f>
        <v>#DIV/0!</v>
      </c>
      <c r="J35" s="62"/>
      <c r="K35" s="87">
        <f>40*J35/$J$10</f>
        <v>0</v>
      </c>
      <c r="L35" s="76"/>
      <c r="M35" s="87">
        <f>20*L35/$L$10</f>
        <v>0</v>
      </c>
      <c r="N35" s="87" t="e">
        <f>I35+K35+M35</f>
        <v>#DIV/0!</v>
      </c>
      <c r="O35" s="74"/>
    </row>
    <row r="36" spans="1:15" s="77" customFormat="1" ht="27" customHeight="1" x14ac:dyDescent="0.2">
      <c r="A36" s="68">
        <v>25</v>
      </c>
      <c r="B36" s="69"/>
      <c r="C36" s="78"/>
      <c r="D36" s="78"/>
      <c r="E36" s="78"/>
      <c r="F36" s="78"/>
      <c r="G36" s="71"/>
      <c r="H36" s="75"/>
      <c r="I36" s="87" t="e">
        <f>40*$H$10/H36</f>
        <v>#DIV/0!</v>
      </c>
      <c r="J36" s="62"/>
      <c r="K36" s="87">
        <f>40*J36/$J$10</f>
        <v>0</v>
      </c>
      <c r="L36" s="76"/>
      <c r="M36" s="87">
        <f>20*L36/$L$10</f>
        <v>0</v>
      </c>
      <c r="N36" s="87" t="e">
        <f>I36+K36+M36</f>
        <v>#DIV/0!</v>
      </c>
      <c r="O36" s="74"/>
    </row>
    <row r="37" spans="1:15" s="77" customFormat="1" ht="27" customHeight="1" x14ac:dyDescent="0.2">
      <c r="A37" s="68">
        <v>26</v>
      </c>
      <c r="B37" s="69"/>
      <c r="C37" s="78"/>
      <c r="D37" s="78"/>
      <c r="E37" s="78"/>
      <c r="F37" s="78"/>
      <c r="G37" s="71"/>
      <c r="H37" s="75"/>
      <c r="I37" s="87" t="e">
        <f>40*$H$10/H37</f>
        <v>#DIV/0!</v>
      </c>
      <c r="J37" s="62"/>
      <c r="K37" s="87">
        <f>40*J37/$J$10</f>
        <v>0</v>
      </c>
      <c r="L37" s="76"/>
      <c r="M37" s="87">
        <f>20*L37/$L$10</f>
        <v>0</v>
      </c>
      <c r="N37" s="87" t="e">
        <f>I37+K37+M37</f>
        <v>#DIV/0!</v>
      </c>
      <c r="O37" s="74"/>
    </row>
    <row r="38" spans="1:15" s="77" customFormat="1" ht="27" customHeight="1" x14ac:dyDescent="0.2">
      <c r="A38" s="68">
        <v>27</v>
      </c>
      <c r="B38" s="69"/>
      <c r="C38" s="78"/>
      <c r="D38" s="78"/>
      <c r="E38" s="78"/>
      <c r="F38" s="78"/>
      <c r="G38" s="71"/>
      <c r="H38" s="75"/>
      <c r="I38" s="87" t="e">
        <f>40*$H$10/H38</f>
        <v>#DIV/0!</v>
      </c>
      <c r="J38" s="62"/>
      <c r="K38" s="87">
        <f>40*J38/$J$10</f>
        <v>0</v>
      </c>
      <c r="L38" s="76"/>
      <c r="M38" s="87">
        <f>20*L38/$L$10</f>
        <v>0</v>
      </c>
      <c r="N38" s="87" t="e">
        <f>I38+K38+M38</f>
        <v>#DIV/0!</v>
      </c>
      <c r="O38" s="74"/>
    </row>
    <row r="39" spans="1:15" s="77" customFormat="1" ht="27" customHeight="1" x14ac:dyDescent="0.2">
      <c r="A39" s="68">
        <v>28</v>
      </c>
      <c r="B39" s="69"/>
      <c r="C39" s="78"/>
      <c r="D39" s="78"/>
      <c r="E39" s="78"/>
      <c r="F39" s="78"/>
      <c r="G39" s="71"/>
      <c r="H39" s="75"/>
      <c r="I39" s="87" t="e">
        <f>40*$H$10/H39</f>
        <v>#DIV/0!</v>
      </c>
      <c r="J39" s="62"/>
      <c r="K39" s="87">
        <f>40*J39/$J$10</f>
        <v>0</v>
      </c>
      <c r="L39" s="76"/>
      <c r="M39" s="87">
        <f>20*L39/$L$10</f>
        <v>0</v>
      </c>
      <c r="N39" s="87" t="e">
        <f>I39+K39+M39</f>
        <v>#DIV/0!</v>
      </c>
      <c r="O39" s="74"/>
    </row>
    <row r="40" spans="1:15" s="77" customFormat="1" ht="27" customHeight="1" x14ac:dyDescent="0.2">
      <c r="A40" s="68">
        <v>29</v>
      </c>
      <c r="B40" s="69"/>
      <c r="C40" s="78"/>
      <c r="D40" s="78"/>
      <c r="E40" s="78"/>
      <c r="F40" s="78"/>
      <c r="G40" s="71"/>
      <c r="H40" s="75"/>
      <c r="I40" s="87" t="e">
        <f>40*$H$10/H40</f>
        <v>#DIV/0!</v>
      </c>
      <c r="J40" s="62"/>
      <c r="K40" s="87">
        <f>40*J40/$J$10</f>
        <v>0</v>
      </c>
      <c r="L40" s="76"/>
      <c r="M40" s="87">
        <f>20*L40/$L$10</f>
        <v>0</v>
      </c>
      <c r="N40" s="87" t="e">
        <f>I40+K40+M40</f>
        <v>#DIV/0!</v>
      </c>
      <c r="O40" s="74"/>
    </row>
    <row r="41" spans="1:15" s="77" customFormat="1" ht="27" customHeight="1" x14ac:dyDescent="0.2">
      <c r="A41" s="68">
        <v>30</v>
      </c>
      <c r="B41" s="69"/>
      <c r="C41" s="78"/>
      <c r="D41" s="78"/>
      <c r="E41" s="78"/>
      <c r="F41" s="78"/>
      <c r="G41" s="71"/>
      <c r="H41" s="75"/>
      <c r="I41" s="87" t="e">
        <f>40*$H$10/H41</f>
        <v>#DIV/0!</v>
      </c>
      <c r="J41" s="62"/>
      <c r="K41" s="87">
        <f>40*J41/$J$10</f>
        <v>0</v>
      </c>
      <c r="L41" s="76"/>
      <c r="M41" s="87">
        <f>20*L41/$L$10</f>
        <v>0</v>
      </c>
      <c r="N41" s="87" t="e">
        <f>I41+K41+M41</f>
        <v>#DIV/0!</v>
      </c>
      <c r="O41" s="74"/>
    </row>
    <row r="42" spans="1:15" s="77" customFormat="1" ht="27" customHeight="1" x14ac:dyDescent="0.2">
      <c r="A42" s="68">
        <v>31</v>
      </c>
      <c r="B42" s="69"/>
      <c r="C42" s="78"/>
      <c r="D42" s="78"/>
      <c r="E42" s="78"/>
      <c r="F42" s="78"/>
      <c r="G42" s="71"/>
      <c r="H42" s="75"/>
      <c r="I42" s="87" t="e">
        <f>40*$H$10/H42</f>
        <v>#DIV/0!</v>
      </c>
      <c r="J42" s="62"/>
      <c r="K42" s="87">
        <f>40*J42/$J$10</f>
        <v>0</v>
      </c>
      <c r="L42" s="76"/>
      <c r="M42" s="87">
        <f>20*L42/$L$10</f>
        <v>0</v>
      </c>
      <c r="N42" s="87" t="e">
        <f>I42+K42+M42</f>
        <v>#DIV/0!</v>
      </c>
      <c r="O42" s="74"/>
    </row>
    <row r="43" spans="1:15" s="77" customFormat="1" ht="27" customHeight="1" x14ac:dyDescent="0.2">
      <c r="A43" s="68">
        <v>32</v>
      </c>
      <c r="B43" s="69"/>
      <c r="C43" s="78"/>
      <c r="D43" s="78"/>
      <c r="E43" s="78"/>
      <c r="F43" s="78"/>
      <c r="G43" s="71"/>
      <c r="H43" s="75"/>
      <c r="I43" s="87" t="e">
        <f>40*$H$10/H43</f>
        <v>#DIV/0!</v>
      </c>
      <c r="J43" s="62"/>
      <c r="K43" s="87">
        <f>40*J43/$J$10</f>
        <v>0</v>
      </c>
      <c r="L43" s="76"/>
      <c r="M43" s="87">
        <f>20*L43/$L$10</f>
        <v>0</v>
      </c>
      <c r="N43" s="87" t="e">
        <f>I43+K43+M43</f>
        <v>#DIV/0!</v>
      </c>
      <c r="O43" s="74"/>
    </row>
    <row r="44" spans="1:15" s="77" customFormat="1" ht="27" customHeight="1" x14ac:dyDescent="0.2">
      <c r="A44" s="68">
        <v>33</v>
      </c>
      <c r="B44" s="69"/>
      <c r="C44" s="78"/>
      <c r="D44" s="78"/>
      <c r="E44" s="78"/>
      <c r="F44" s="78"/>
      <c r="G44" s="71"/>
      <c r="H44" s="75"/>
      <c r="I44" s="87" t="e">
        <f>40*$H$10/H44</f>
        <v>#DIV/0!</v>
      </c>
      <c r="J44" s="62"/>
      <c r="K44" s="87">
        <f>40*J44/$J$10</f>
        <v>0</v>
      </c>
      <c r="L44" s="76"/>
      <c r="M44" s="87">
        <f>20*L44/$L$10</f>
        <v>0</v>
      </c>
      <c r="N44" s="87" t="e">
        <f>I44+K44+M44</f>
        <v>#DIV/0!</v>
      </c>
      <c r="O44" s="74"/>
    </row>
    <row r="45" spans="1:15" s="77" customFormat="1" ht="27" customHeight="1" x14ac:dyDescent="0.2">
      <c r="A45" s="68">
        <v>34</v>
      </c>
      <c r="B45" s="69"/>
      <c r="C45" s="78"/>
      <c r="D45" s="78"/>
      <c r="E45" s="78"/>
      <c r="F45" s="78"/>
      <c r="G45" s="71"/>
      <c r="H45" s="75"/>
      <c r="I45" s="87" t="e">
        <f>40*$H$10/H45</f>
        <v>#DIV/0!</v>
      </c>
      <c r="J45" s="62"/>
      <c r="K45" s="87">
        <f>40*J45/$J$10</f>
        <v>0</v>
      </c>
      <c r="L45" s="76"/>
      <c r="M45" s="87">
        <f>20*L45/$L$10</f>
        <v>0</v>
      </c>
      <c r="N45" s="87" t="e">
        <f>I45+K45+M45</f>
        <v>#DIV/0!</v>
      </c>
      <c r="O45" s="74"/>
    </row>
    <row r="46" spans="1:15" s="77" customFormat="1" ht="27" customHeight="1" x14ac:dyDescent="0.2">
      <c r="A46" s="68">
        <v>35</v>
      </c>
      <c r="B46" s="69"/>
      <c r="C46" s="78"/>
      <c r="D46" s="78"/>
      <c r="E46" s="78"/>
      <c r="F46" s="78"/>
      <c r="G46" s="71"/>
      <c r="H46" s="75"/>
      <c r="I46" s="87" t="e">
        <f>40*$H$10/H46</f>
        <v>#DIV/0!</v>
      </c>
      <c r="J46" s="62"/>
      <c r="K46" s="87">
        <f>40*J46/$J$10</f>
        <v>0</v>
      </c>
      <c r="L46" s="76"/>
      <c r="M46" s="87">
        <f>20*L46/$L$10</f>
        <v>0</v>
      </c>
      <c r="N46" s="87" t="e">
        <f>I46+K46+M46</f>
        <v>#DIV/0!</v>
      </c>
      <c r="O46" s="74"/>
    </row>
    <row r="47" spans="1:15" s="77" customFormat="1" ht="27" customHeight="1" x14ac:dyDescent="0.2">
      <c r="A47" s="68">
        <v>36</v>
      </c>
      <c r="B47" s="69"/>
      <c r="C47" s="78"/>
      <c r="D47" s="78"/>
      <c r="E47" s="78"/>
      <c r="F47" s="78"/>
      <c r="G47" s="71"/>
      <c r="H47" s="75"/>
      <c r="I47" s="87" t="e">
        <f>40*$H$10/H47</f>
        <v>#DIV/0!</v>
      </c>
      <c r="J47" s="62"/>
      <c r="K47" s="87">
        <f>40*J47/$J$10</f>
        <v>0</v>
      </c>
      <c r="L47" s="76"/>
      <c r="M47" s="87">
        <f>20*L47/$L$10</f>
        <v>0</v>
      </c>
      <c r="N47" s="87" t="e">
        <f>I47+K47+M47</f>
        <v>#DIV/0!</v>
      </c>
      <c r="O47" s="74"/>
    </row>
    <row r="48" spans="1:15" s="77" customFormat="1" ht="27" customHeight="1" x14ac:dyDescent="0.2">
      <c r="A48" s="68">
        <v>37</v>
      </c>
      <c r="B48" s="69"/>
      <c r="C48" s="78"/>
      <c r="D48" s="78"/>
      <c r="E48" s="78"/>
      <c r="F48" s="78"/>
      <c r="G48" s="71"/>
      <c r="H48" s="75"/>
      <c r="I48" s="87" t="e">
        <f>40*$H$10/H48</f>
        <v>#DIV/0!</v>
      </c>
      <c r="J48" s="62"/>
      <c r="K48" s="87">
        <f>40*J48/$J$10</f>
        <v>0</v>
      </c>
      <c r="L48" s="76"/>
      <c r="M48" s="87">
        <f>20*L48/$L$10</f>
        <v>0</v>
      </c>
      <c r="N48" s="87" t="e">
        <f>I48+K48+M48</f>
        <v>#DIV/0!</v>
      </c>
      <c r="O48" s="74"/>
    </row>
    <row r="49" spans="1:16" s="77" customFormat="1" ht="27" customHeight="1" x14ac:dyDescent="0.2">
      <c r="A49" s="68">
        <v>38</v>
      </c>
      <c r="B49" s="69"/>
      <c r="C49" s="78"/>
      <c r="D49" s="78"/>
      <c r="E49" s="78"/>
      <c r="F49" s="78"/>
      <c r="G49" s="71"/>
      <c r="H49" s="75"/>
      <c r="I49" s="87" t="e">
        <f>40*$H$10/H49</f>
        <v>#DIV/0!</v>
      </c>
      <c r="J49" s="62"/>
      <c r="K49" s="87">
        <f>40*J49/$J$10</f>
        <v>0</v>
      </c>
      <c r="L49" s="76"/>
      <c r="M49" s="87">
        <f>20*L49/$L$10</f>
        <v>0</v>
      </c>
      <c r="N49" s="87" t="e">
        <f>I49+K49+M49</f>
        <v>#DIV/0!</v>
      </c>
      <c r="O49" s="74"/>
    </row>
    <row r="50" spans="1:16" s="77" customFormat="1" ht="27" customHeight="1" x14ac:dyDescent="0.2">
      <c r="A50" s="68">
        <v>39</v>
      </c>
      <c r="B50" s="69"/>
      <c r="C50" s="78"/>
      <c r="D50" s="78"/>
      <c r="E50" s="78"/>
      <c r="F50" s="78"/>
      <c r="G50" s="71"/>
      <c r="H50" s="75"/>
      <c r="I50" s="87" t="e">
        <f>40*$H$10/H50</f>
        <v>#DIV/0!</v>
      </c>
      <c r="J50" s="62"/>
      <c r="K50" s="87">
        <f>40*J50/$J$10</f>
        <v>0</v>
      </c>
      <c r="L50" s="76"/>
      <c r="M50" s="87">
        <f>20*L50/$L$10</f>
        <v>0</v>
      </c>
      <c r="N50" s="87" t="e">
        <f>I50+K50+M50</f>
        <v>#DIV/0!</v>
      </c>
      <c r="O50" s="74"/>
    </row>
    <row r="51" spans="1:16" s="77" customFormat="1" ht="27" hidden="1" customHeight="1" x14ac:dyDescent="0.2">
      <c r="A51" s="68">
        <v>40</v>
      </c>
      <c r="B51" s="69"/>
      <c r="C51" s="78"/>
      <c r="D51" s="78"/>
      <c r="E51" s="78"/>
      <c r="F51" s="78"/>
      <c r="G51" s="71"/>
      <c r="H51" s="75"/>
      <c r="I51" s="87" t="e">
        <f t="shared" ref="I51:I57" si="0">40*$H$10/H51</f>
        <v>#DIV/0!</v>
      </c>
      <c r="J51" s="62"/>
      <c r="K51" s="87">
        <f t="shared" ref="K51:K57" si="1">40*J51/$J$10</f>
        <v>0</v>
      </c>
      <c r="L51" s="76"/>
      <c r="M51" s="87">
        <f t="shared" ref="M51:M57" si="2">20*L51/$L$10</f>
        <v>0</v>
      </c>
      <c r="N51" s="87" t="e">
        <f t="shared" ref="N51:N57" si="3">I51+K51+M51</f>
        <v>#DIV/0!</v>
      </c>
      <c r="O51" s="74"/>
    </row>
    <row r="52" spans="1:16" s="77" customFormat="1" ht="27" hidden="1" customHeight="1" x14ac:dyDescent="0.2">
      <c r="A52" s="68">
        <v>41</v>
      </c>
      <c r="B52" s="69"/>
      <c r="C52" s="78"/>
      <c r="D52" s="78"/>
      <c r="E52" s="78"/>
      <c r="F52" s="78"/>
      <c r="G52" s="71"/>
      <c r="H52" s="75"/>
      <c r="I52" s="87" t="e">
        <f t="shared" si="0"/>
        <v>#DIV/0!</v>
      </c>
      <c r="J52" s="62"/>
      <c r="K52" s="87">
        <f t="shared" si="1"/>
        <v>0</v>
      </c>
      <c r="L52" s="76"/>
      <c r="M52" s="87">
        <f t="shared" si="2"/>
        <v>0</v>
      </c>
      <c r="N52" s="87" t="e">
        <f t="shared" si="3"/>
        <v>#DIV/0!</v>
      </c>
      <c r="O52" s="74"/>
    </row>
    <row r="53" spans="1:16" s="77" customFormat="1" ht="27" hidden="1" customHeight="1" x14ac:dyDescent="0.2">
      <c r="A53" s="68">
        <v>42</v>
      </c>
      <c r="B53" s="69"/>
      <c r="C53" s="78"/>
      <c r="D53" s="78"/>
      <c r="E53" s="78"/>
      <c r="F53" s="78"/>
      <c r="G53" s="71"/>
      <c r="H53" s="75"/>
      <c r="I53" s="87" t="e">
        <f t="shared" si="0"/>
        <v>#DIV/0!</v>
      </c>
      <c r="J53" s="62"/>
      <c r="K53" s="87">
        <f t="shared" si="1"/>
        <v>0</v>
      </c>
      <c r="L53" s="76"/>
      <c r="M53" s="87">
        <f t="shared" si="2"/>
        <v>0</v>
      </c>
      <c r="N53" s="87" t="e">
        <f t="shared" si="3"/>
        <v>#DIV/0!</v>
      </c>
      <c r="O53" s="74"/>
    </row>
    <row r="54" spans="1:16" s="77" customFormat="1" ht="27" hidden="1" customHeight="1" x14ac:dyDescent="0.2">
      <c r="A54" s="68">
        <v>43</v>
      </c>
      <c r="B54" s="69"/>
      <c r="C54" s="78"/>
      <c r="D54" s="78"/>
      <c r="E54" s="78"/>
      <c r="F54" s="78"/>
      <c r="G54" s="71"/>
      <c r="H54" s="75"/>
      <c r="I54" s="87" t="e">
        <f t="shared" si="0"/>
        <v>#DIV/0!</v>
      </c>
      <c r="J54" s="62"/>
      <c r="K54" s="87">
        <f t="shared" si="1"/>
        <v>0</v>
      </c>
      <c r="L54" s="76"/>
      <c r="M54" s="87">
        <f t="shared" si="2"/>
        <v>0</v>
      </c>
      <c r="N54" s="87" t="e">
        <f t="shared" si="3"/>
        <v>#DIV/0!</v>
      </c>
      <c r="O54" s="74"/>
    </row>
    <row r="55" spans="1:16" s="77" customFormat="1" ht="27" hidden="1" customHeight="1" x14ac:dyDescent="0.2">
      <c r="A55" s="68">
        <v>44</v>
      </c>
      <c r="B55" s="69"/>
      <c r="C55" s="78"/>
      <c r="D55" s="78"/>
      <c r="E55" s="78"/>
      <c r="F55" s="78"/>
      <c r="G55" s="71"/>
      <c r="H55" s="75"/>
      <c r="I55" s="87" t="e">
        <f t="shared" si="0"/>
        <v>#DIV/0!</v>
      </c>
      <c r="J55" s="62"/>
      <c r="K55" s="87">
        <f t="shared" si="1"/>
        <v>0</v>
      </c>
      <c r="L55" s="76"/>
      <c r="M55" s="87">
        <f t="shared" si="2"/>
        <v>0</v>
      </c>
      <c r="N55" s="87" t="e">
        <f t="shared" si="3"/>
        <v>#DIV/0!</v>
      </c>
      <c r="O55" s="74"/>
    </row>
    <row r="56" spans="1:16" s="77" customFormat="1" ht="27" hidden="1" customHeight="1" x14ac:dyDescent="0.2">
      <c r="A56" s="68">
        <v>45</v>
      </c>
      <c r="B56" s="69"/>
      <c r="C56" s="78"/>
      <c r="D56" s="78"/>
      <c r="E56" s="78"/>
      <c r="F56" s="78"/>
      <c r="G56" s="71"/>
      <c r="H56" s="75"/>
      <c r="I56" s="87" t="e">
        <f t="shared" si="0"/>
        <v>#DIV/0!</v>
      </c>
      <c r="J56" s="62"/>
      <c r="K56" s="87">
        <f t="shared" si="1"/>
        <v>0</v>
      </c>
      <c r="L56" s="76"/>
      <c r="M56" s="87">
        <f t="shared" si="2"/>
        <v>0</v>
      </c>
      <c r="N56" s="87" t="e">
        <f t="shared" si="3"/>
        <v>#DIV/0!</v>
      </c>
      <c r="O56" s="74"/>
    </row>
    <row r="57" spans="1:16" s="77" customFormat="1" ht="27" hidden="1" customHeight="1" x14ac:dyDescent="0.2">
      <c r="A57" s="68">
        <v>46</v>
      </c>
      <c r="B57" s="69"/>
      <c r="C57" s="78"/>
      <c r="D57" s="78"/>
      <c r="E57" s="78"/>
      <c r="F57" s="78"/>
      <c r="G57" s="71"/>
      <c r="H57" s="75"/>
      <c r="I57" s="87" t="e">
        <f t="shared" si="0"/>
        <v>#DIV/0!</v>
      </c>
      <c r="J57" s="62"/>
      <c r="K57" s="87">
        <f t="shared" si="1"/>
        <v>0</v>
      </c>
      <c r="L57" s="76"/>
      <c r="M57" s="87">
        <f t="shared" si="2"/>
        <v>0</v>
      </c>
      <c r="N57" s="87" t="e">
        <f t="shared" si="3"/>
        <v>#DIV/0!</v>
      </c>
      <c r="O57" s="74"/>
    </row>
    <row r="58" spans="1:16" s="77" customFormat="1" ht="27" hidden="1" customHeight="1" x14ac:dyDescent="0.2">
      <c r="A58" s="68">
        <v>47</v>
      </c>
      <c r="B58" s="69"/>
      <c r="C58" s="78"/>
      <c r="D58" s="78"/>
      <c r="E58" s="78"/>
      <c r="F58" s="78"/>
      <c r="G58" s="71"/>
      <c r="H58" s="75"/>
      <c r="I58" s="87" t="e">
        <f t="shared" ref="I58:I62" si="4">40*$H$10/H58</f>
        <v>#DIV/0!</v>
      </c>
      <c r="J58" s="62"/>
      <c r="K58" s="87">
        <f t="shared" ref="K58:K62" si="5">40*J58/$J$10</f>
        <v>0</v>
      </c>
      <c r="L58" s="76"/>
      <c r="M58" s="87">
        <f t="shared" ref="M58:M62" si="6">20*L58/$L$10</f>
        <v>0</v>
      </c>
      <c r="N58" s="87" t="e">
        <f t="shared" ref="N58:N62" si="7">I58+K58+M58</f>
        <v>#DIV/0!</v>
      </c>
      <c r="O58" s="74"/>
    </row>
    <row r="59" spans="1:16" s="77" customFormat="1" ht="27" hidden="1" customHeight="1" x14ac:dyDescent="0.2">
      <c r="A59" s="68">
        <v>48</v>
      </c>
      <c r="B59" s="69"/>
      <c r="C59" s="78"/>
      <c r="D59" s="78"/>
      <c r="E59" s="78"/>
      <c r="F59" s="78"/>
      <c r="G59" s="71"/>
      <c r="H59" s="75"/>
      <c r="I59" s="87" t="e">
        <f t="shared" si="4"/>
        <v>#DIV/0!</v>
      </c>
      <c r="J59" s="62"/>
      <c r="K59" s="87">
        <f t="shared" si="5"/>
        <v>0</v>
      </c>
      <c r="L59" s="76"/>
      <c r="M59" s="87">
        <f t="shared" si="6"/>
        <v>0</v>
      </c>
      <c r="N59" s="87" t="e">
        <f t="shared" si="7"/>
        <v>#DIV/0!</v>
      </c>
      <c r="O59" s="74"/>
    </row>
    <row r="60" spans="1:16" s="77" customFormat="1" ht="27" hidden="1" customHeight="1" x14ac:dyDescent="0.2">
      <c r="A60" s="68">
        <v>49</v>
      </c>
      <c r="B60" s="69"/>
      <c r="C60" s="71"/>
      <c r="D60" s="71"/>
      <c r="E60" s="71"/>
      <c r="F60" s="71"/>
      <c r="G60" s="71"/>
      <c r="H60" s="75"/>
      <c r="I60" s="87" t="e">
        <f t="shared" si="4"/>
        <v>#DIV/0!</v>
      </c>
      <c r="J60" s="62"/>
      <c r="K60" s="87">
        <f t="shared" si="5"/>
        <v>0</v>
      </c>
      <c r="L60" s="76"/>
      <c r="M60" s="87">
        <f t="shared" si="6"/>
        <v>0</v>
      </c>
      <c r="N60" s="87" t="e">
        <f t="shared" si="7"/>
        <v>#DIV/0!</v>
      </c>
      <c r="O60" s="74"/>
    </row>
    <row r="61" spans="1:16" s="77" customFormat="1" ht="27" hidden="1" customHeight="1" x14ac:dyDescent="0.2">
      <c r="A61" s="68">
        <v>50</v>
      </c>
      <c r="B61" s="69"/>
      <c r="C61" s="80"/>
      <c r="D61" s="80"/>
      <c r="E61" s="80"/>
      <c r="F61" s="80"/>
      <c r="G61" s="71"/>
      <c r="H61" s="75"/>
      <c r="I61" s="87" t="e">
        <f t="shared" si="4"/>
        <v>#DIV/0!</v>
      </c>
      <c r="J61" s="62"/>
      <c r="K61" s="87">
        <f>40*J61/$J$10</f>
        <v>0</v>
      </c>
      <c r="L61" s="76"/>
      <c r="M61" s="87">
        <f t="shared" si="6"/>
        <v>0</v>
      </c>
      <c r="N61" s="87" t="e">
        <f t="shared" si="7"/>
        <v>#DIV/0!</v>
      </c>
      <c r="O61" s="74"/>
    </row>
    <row r="62" spans="1:16" s="77" customFormat="1" ht="27" hidden="1" customHeight="1" x14ac:dyDescent="0.2">
      <c r="A62" s="68">
        <v>51</v>
      </c>
      <c r="B62" s="69"/>
      <c r="C62" s="70"/>
      <c r="D62" s="70"/>
      <c r="E62" s="70"/>
      <c r="F62" s="70"/>
      <c r="G62" s="71"/>
      <c r="H62" s="75"/>
      <c r="I62" s="87" t="e">
        <f t="shared" si="4"/>
        <v>#DIV/0!</v>
      </c>
      <c r="J62" s="62"/>
      <c r="K62" s="87">
        <f t="shared" si="5"/>
        <v>0</v>
      </c>
      <c r="L62" s="76"/>
      <c r="M62" s="87">
        <f t="shared" si="6"/>
        <v>0</v>
      </c>
      <c r="N62" s="87" t="e">
        <f t="shared" si="7"/>
        <v>#DIV/0!</v>
      </c>
      <c r="O62" s="74"/>
    </row>
    <row r="63" spans="1:16" ht="16.5" thickBot="1" x14ac:dyDescent="0.3">
      <c r="A63" s="81"/>
      <c r="B63" s="81"/>
      <c r="C63" s="81"/>
      <c r="D63" s="81"/>
      <c r="E63" s="81"/>
    </row>
    <row r="64" spans="1:16" ht="15.75" customHeight="1" x14ac:dyDescent="0.25">
      <c r="A64" s="81"/>
      <c r="B64" s="81"/>
      <c r="C64" s="82" t="s">
        <v>27</v>
      </c>
      <c r="D64" s="83"/>
      <c r="E64" s="83"/>
      <c r="F64" s="83"/>
      <c r="G64" s="83"/>
      <c r="H64" s="84"/>
      <c r="I64" s="83"/>
      <c r="M64" s="58"/>
      <c r="O64" s="59"/>
      <c r="P64" s="58"/>
    </row>
    <row r="65" spans="1:16" ht="16.5" thickBot="1" x14ac:dyDescent="0.3">
      <c r="A65" s="81"/>
      <c r="B65" s="81"/>
      <c r="C65" s="81"/>
      <c r="D65" s="81"/>
      <c r="E65" s="81"/>
      <c r="G65" s="61"/>
      <c r="M65" s="58"/>
      <c r="O65" s="59"/>
      <c r="P65" s="58"/>
    </row>
    <row r="66" spans="1:16" x14ac:dyDescent="0.25">
      <c r="A66" s="81"/>
      <c r="B66" s="81"/>
      <c r="C66" s="82" t="s">
        <v>33</v>
      </c>
      <c r="D66" s="83"/>
      <c r="E66" s="83"/>
      <c r="F66" s="83"/>
      <c r="G66" s="83"/>
      <c r="H66" s="85">
        <v>54</v>
      </c>
      <c r="M66" s="58"/>
      <c r="O66" s="59"/>
      <c r="P66" s="58"/>
    </row>
    <row r="67" spans="1:16" x14ac:dyDescent="0.25">
      <c r="A67" s="81"/>
      <c r="B67" s="81"/>
      <c r="C67" s="81"/>
      <c r="D67" s="81"/>
      <c r="E67" s="81"/>
    </row>
    <row r="68" spans="1:16" x14ac:dyDescent="0.25">
      <c r="A68" s="81"/>
      <c r="B68" s="81"/>
      <c r="C68" s="81"/>
      <c r="D68" s="81"/>
      <c r="E68" s="81"/>
    </row>
    <row r="69" spans="1:16" x14ac:dyDescent="0.25">
      <c r="A69" s="81"/>
      <c r="B69" s="81"/>
      <c r="C69" s="81"/>
      <c r="D69" s="81"/>
      <c r="E69" s="81"/>
    </row>
    <row r="70" spans="1:16" x14ac:dyDescent="0.25">
      <c r="A70" s="81"/>
      <c r="B70" s="81"/>
      <c r="C70" s="81"/>
      <c r="D70" s="81"/>
      <c r="E70" s="81"/>
    </row>
    <row r="71" spans="1:16" x14ac:dyDescent="0.25">
      <c r="A71" s="81"/>
      <c r="B71" s="81"/>
      <c r="C71" s="81"/>
      <c r="D71" s="81"/>
      <c r="E71" s="81"/>
    </row>
    <row r="72" spans="1:16" x14ac:dyDescent="0.25">
      <c r="A72" s="81"/>
      <c r="B72" s="81"/>
      <c r="C72" s="81"/>
      <c r="D72" s="81"/>
      <c r="E72" s="81"/>
    </row>
    <row r="73" spans="1:16" x14ac:dyDescent="0.25">
      <c r="A73" s="81"/>
      <c r="B73" s="81"/>
      <c r="C73" s="81"/>
      <c r="D73" s="81"/>
      <c r="E73" s="81"/>
    </row>
    <row r="74" spans="1:16" x14ac:dyDescent="0.25">
      <c r="A74" s="81"/>
      <c r="B74" s="81"/>
      <c r="C74" s="81"/>
      <c r="D74" s="81"/>
      <c r="E74" s="81"/>
    </row>
    <row r="75" spans="1:16" x14ac:dyDescent="0.25">
      <c r="A75" s="81"/>
      <c r="B75" s="81"/>
      <c r="C75" s="81"/>
      <c r="D75" s="81"/>
      <c r="E75" s="81"/>
    </row>
    <row r="76" spans="1:16" x14ac:dyDescent="0.25">
      <c r="A76" s="81"/>
      <c r="B76" s="81"/>
      <c r="C76" s="81"/>
      <c r="D76" s="81"/>
      <c r="E76" s="81"/>
    </row>
    <row r="77" spans="1:16" x14ac:dyDescent="0.25">
      <c r="A77" s="81"/>
      <c r="B77" s="81"/>
      <c r="C77" s="81"/>
      <c r="D77" s="81"/>
      <c r="E77" s="81"/>
    </row>
    <row r="78" spans="1:16" x14ac:dyDescent="0.25">
      <c r="A78" s="81"/>
      <c r="B78" s="81"/>
      <c r="C78" s="81"/>
      <c r="D78" s="81"/>
      <c r="E78" s="81"/>
    </row>
    <row r="79" spans="1:16" x14ac:dyDescent="0.25">
      <c r="A79" s="86"/>
      <c r="B79" s="86"/>
      <c r="C79" s="86"/>
      <c r="D79" s="86"/>
      <c r="E79" s="86"/>
    </row>
  </sheetData>
  <sheetProtection formatCells="0" formatRows="0" insertRows="0" deleteRows="0" autoFilter="0"/>
  <protectedRanges>
    <protectedRange password="CA9C" sqref="J10:J62" name="Диапазон2"/>
    <protectedRange password="CA9C" sqref="B12:H62" name="Диапазон1"/>
  </protectedRanges>
  <autoFilter ref="A11:O11">
    <sortState ref="A12:O50">
      <sortCondition ref="O11"/>
    </sortState>
  </autoFilter>
  <customSheetViews>
    <customSheetView guid="{E089515C-7A47-489C-8BF8-B76124DF728F}" scale="90" topLeftCell="A6">
      <selection activeCell="F12" sqref="F12"/>
      <pageMargins left="0.35433070866141736" right="0.35433070866141736" top="0.39370078740157483" bottom="0.39370078740157483" header="0" footer="0"/>
      <pageSetup paperSize="9" scale="75" orientation="landscape" r:id="rId1"/>
      <headerFooter alignWithMargins="0"/>
    </customSheetView>
  </customSheetViews>
  <mergeCells count="18">
    <mergeCell ref="A1:O1"/>
    <mergeCell ref="A2:O2"/>
    <mergeCell ref="A3:F3"/>
    <mergeCell ref="A10:G10"/>
    <mergeCell ref="A4:F4"/>
    <mergeCell ref="B6:B9"/>
    <mergeCell ref="D6:D9"/>
    <mergeCell ref="A5:O5"/>
    <mergeCell ref="F6:F9"/>
    <mergeCell ref="G6:G9"/>
    <mergeCell ref="A6:A9"/>
    <mergeCell ref="C6:C9"/>
    <mergeCell ref="E6:E9"/>
    <mergeCell ref="O6:O10"/>
    <mergeCell ref="H6:I7"/>
    <mergeCell ref="J6:K7"/>
    <mergeCell ref="L6:M7"/>
    <mergeCell ref="N6:N8"/>
  </mergeCells>
  <pageMargins left="0.35433070866141736" right="0.35433070866141736" top="0.39370078740157483" bottom="0.39370078740157483" header="0" footer="0"/>
  <pageSetup paperSize="9" scale="75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4"/>
  <sheetViews>
    <sheetView zoomScale="130" zoomScaleNormal="130" workbookViewId="0">
      <selection activeCell="P21" sqref="P21"/>
    </sheetView>
  </sheetViews>
  <sheetFormatPr defaultColWidth="9.140625" defaultRowHeight="15.75" x14ac:dyDescent="0.25"/>
  <cols>
    <col min="1" max="1" width="4.140625" style="44" customWidth="1"/>
    <col min="2" max="2" width="6.85546875" style="44" customWidth="1"/>
    <col min="3" max="3" width="13.28515625" style="44" customWidth="1"/>
    <col min="4" max="4" width="11.7109375" style="44" customWidth="1"/>
    <col min="5" max="5" width="15.7109375" style="44" customWidth="1"/>
    <col min="6" max="6" width="7.42578125" style="44" customWidth="1"/>
    <col min="7" max="7" width="55" style="2" customWidth="1"/>
    <col min="8" max="8" width="9.140625" style="3"/>
    <col min="9" max="9" width="9.7109375" style="3" customWidth="1"/>
    <col min="10" max="10" width="8.140625" style="3" customWidth="1"/>
    <col min="11" max="11" width="9.7109375" style="3" customWidth="1"/>
    <col min="12" max="12" width="7.85546875" style="3" customWidth="1"/>
    <col min="13" max="13" width="9.7109375" style="4" customWidth="1"/>
    <col min="14" max="14" width="10.5703125" style="3" customWidth="1"/>
    <col min="15" max="15" width="10" style="5" customWidth="1"/>
    <col min="16" max="16" width="13.28515625" style="5" customWidth="1"/>
    <col min="17" max="16384" width="9.140625" style="5"/>
  </cols>
  <sheetData>
    <row r="1" spans="1:16" x14ac:dyDescent="0.25">
      <c r="A1" s="146" t="s">
        <v>0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</row>
    <row r="2" spans="1:16" x14ac:dyDescent="0.25">
      <c r="A2" s="147" t="s">
        <v>15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</row>
    <row r="3" spans="1:16" x14ac:dyDescent="0.25">
      <c r="A3" s="148" t="s">
        <v>316</v>
      </c>
      <c r="B3" s="148"/>
      <c r="C3" s="148"/>
      <c r="D3" s="148"/>
      <c r="E3" s="148"/>
      <c r="F3" s="149"/>
      <c r="O3" s="6">
        <v>46.65</v>
      </c>
    </row>
    <row r="4" spans="1:16" x14ac:dyDescent="0.25">
      <c r="A4" s="148" t="s">
        <v>16</v>
      </c>
      <c r="B4" s="148"/>
      <c r="C4" s="148"/>
      <c r="D4" s="148"/>
      <c r="E4" s="148"/>
      <c r="F4" s="150"/>
      <c r="G4" s="7"/>
    </row>
    <row r="5" spans="1:16" x14ac:dyDescent="0.25">
      <c r="A5" s="151" t="s">
        <v>313</v>
      </c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51"/>
    </row>
    <row r="6" spans="1:16" s="44" customFormat="1" ht="15.75" customHeight="1" x14ac:dyDescent="0.25">
      <c r="A6" s="156" t="s">
        <v>1</v>
      </c>
      <c r="B6" s="156" t="s">
        <v>10</v>
      </c>
      <c r="C6" s="156" t="s">
        <v>12</v>
      </c>
      <c r="D6" s="156" t="s">
        <v>13</v>
      </c>
      <c r="E6" s="156" t="s">
        <v>14</v>
      </c>
      <c r="F6" s="156" t="s">
        <v>2</v>
      </c>
      <c r="G6" s="156" t="s">
        <v>9</v>
      </c>
      <c r="H6" s="159" t="s">
        <v>32</v>
      </c>
      <c r="I6" s="159"/>
      <c r="J6" s="159" t="s">
        <v>11</v>
      </c>
      <c r="K6" s="159"/>
      <c r="L6" s="159" t="s">
        <v>3</v>
      </c>
      <c r="M6" s="159"/>
      <c r="N6" s="160" t="s">
        <v>19</v>
      </c>
      <c r="O6" s="152" t="s">
        <v>5</v>
      </c>
    </row>
    <row r="7" spans="1:16" s="44" customFormat="1" x14ac:dyDescent="0.25">
      <c r="A7" s="157"/>
      <c r="B7" s="157"/>
      <c r="C7" s="157"/>
      <c r="D7" s="157"/>
      <c r="E7" s="157"/>
      <c r="F7" s="157"/>
      <c r="G7" s="157"/>
      <c r="H7" s="159"/>
      <c r="I7" s="159"/>
      <c r="J7" s="159"/>
      <c r="K7" s="159"/>
      <c r="L7" s="159"/>
      <c r="M7" s="159"/>
      <c r="N7" s="160"/>
      <c r="O7" s="153"/>
    </row>
    <row r="8" spans="1:16" s="44" customFormat="1" ht="25.5" x14ac:dyDescent="0.25">
      <c r="A8" s="157"/>
      <c r="B8" s="157"/>
      <c r="C8" s="157"/>
      <c r="D8" s="157"/>
      <c r="E8" s="157"/>
      <c r="F8" s="157"/>
      <c r="G8" s="157"/>
      <c r="H8" s="8" t="s">
        <v>6</v>
      </c>
      <c r="I8" s="43" t="s">
        <v>7</v>
      </c>
      <c r="J8" s="8" t="s">
        <v>8</v>
      </c>
      <c r="K8" s="43" t="s">
        <v>7</v>
      </c>
      <c r="L8" s="8" t="s">
        <v>4</v>
      </c>
      <c r="M8" s="10" t="s">
        <v>7</v>
      </c>
      <c r="N8" s="160"/>
      <c r="O8" s="153"/>
    </row>
    <row r="9" spans="1:16" s="44" customFormat="1" ht="16.5" thickBot="1" x14ac:dyDescent="0.3">
      <c r="A9" s="158"/>
      <c r="B9" s="158"/>
      <c r="C9" s="158"/>
      <c r="D9" s="158"/>
      <c r="E9" s="158"/>
      <c r="F9" s="158"/>
      <c r="G9" s="158"/>
      <c r="H9" s="28"/>
      <c r="I9" s="43" t="s">
        <v>22</v>
      </c>
      <c r="J9" s="11"/>
      <c r="K9" s="43" t="s">
        <v>22</v>
      </c>
      <c r="L9" s="11"/>
      <c r="M9" s="43" t="s">
        <v>21</v>
      </c>
      <c r="N9" s="43" t="s">
        <v>20</v>
      </c>
      <c r="O9" s="153"/>
    </row>
    <row r="10" spans="1:16" s="44" customFormat="1" ht="16.5" thickBot="1" x14ac:dyDescent="0.3">
      <c r="A10" s="154" t="s">
        <v>23</v>
      </c>
      <c r="B10" s="155"/>
      <c r="C10" s="155"/>
      <c r="D10" s="155"/>
      <c r="E10" s="155"/>
      <c r="F10" s="155"/>
      <c r="G10" s="155"/>
      <c r="H10" s="55">
        <v>44.55</v>
      </c>
      <c r="I10" s="32"/>
      <c r="J10" s="33">
        <v>18.8</v>
      </c>
      <c r="K10" s="34"/>
      <c r="L10" s="54">
        <v>53</v>
      </c>
      <c r="M10" s="35"/>
      <c r="N10" s="36"/>
      <c r="O10" s="153"/>
      <c r="P10" s="42"/>
    </row>
    <row r="11" spans="1:16" s="114" customFormat="1" x14ac:dyDescent="0.25">
      <c r="A11" s="112"/>
      <c r="B11" s="113"/>
      <c r="C11" s="113"/>
      <c r="D11" s="113"/>
      <c r="E11" s="113"/>
      <c r="F11" s="113"/>
      <c r="G11" s="113"/>
      <c r="H11" s="120"/>
      <c r="I11" s="32"/>
      <c r="J11" s="121"/>
      <c r="K11" s="34"/>
      <c r="L11" s="122"/>
      <c r="M11" s="35"/>
      <c r="N11" s="36"/>
      <c r="O11" s="111"/>
      <c r="P11" s="115"/>
    </row>
    <row r="12" spans="1:16" s="44" customFormat="1" ht="27" customHeight="1" x14ac:dyDescent="0.25">
      <c r="A12" s="13">
        <v>1</v>
      </c>
      <c r="B12" s="96">
        <v>5806</v>
      </c>
      <c r="C12" s="96" t="s">
        <v>133</v>
      </c>
      <c r="D12" s="96" t="s">
        <v>134</v>
      </c>
      <c r="E12" s="96" t="s">
        <v>135</v>
      </c>
      <c r="F12" s="96">
        <v>7</v>
      </c>
      <c r="G12" s="96" t="s">
        <v>103</v>
      </c>
      <c r="H12" s="102">
        <v>49.11</v>
      </c>
      <c r="I12" s="43">
        <f>40*$H$10/H12</f>
        <v>36.285888821014048</v>
      </c>
      <c r="J12" s="39">
        <v>18.8</v>
      </c>
      <c r="K12" s="43">
        <f>40*J12/$J$10</f>
        <v>40</v>
      </c>
      <c r="L12" s="53">
        <v>41</v>
      </c>
      <c r="M12" s="43">
        <f>20*L12/$L$10</f>
        <v>15.471698113207546</v>
      </c>
      <c r="N12" s="43">
        <f>I12+K12+M12</f>
        <v>91.757586934221607</v>
      </c>
      <c r="O12" s="41">
        <v>1</v>
      </c>
      <c r="P12" s="14" t="s">
        <v>317</v>
      </c>
    </row>
    <row r="13" spans="1:16" s="44" customFormat="1" ht="27" customHeight="1" x14ac:dyDescent="0.25">
      <c r="A13" s="13">
        <v>2</v>
      </c>
      <c r="B13" s="96">
        <v>2901</v>
      </c>
      <c r="C13" s="96" t="s">
        <v>141</v>
      </c>
      <c r="D13" s="96" t="s">
        <v>122</v>
      </c>
      <c r="E13" s="96" t="s">
        <v>142</v>
      </c>
      <c r="F13" s="96">
        <v>8</v>
      </c>
      <c r="G13" s="96" t="s">
        <v>42</v>
      </c>
      <c r="H13" s="96">
        <v>44.55</v>
      </c>
      <c r="I13" s="105">
        <f>40*$H$10/H13</f>
        <v>40</v>
      </c>
      <c r="J13" s="8">
        <v>17.8</v>
      </c>
      <c r="K13" s="43">
        <f>40*J13/$J$10</f>
        <v>37.872340425531917</v>
      </c>
      <c r="L13" s="38">
        <v>35</v>
      </c>
      <c r="M13" s="43">
        <f>20*L13/$L$10</f>
        <v>13.20754716981132</v>
      </c>
      <c r="N13" s="43">
        <f>I13+K13+M13</f>
        <v>91.079887595343237</v>
      </c>
      <c r="O13" s="41">
        <v>2</v>
      </c>
      <c r="P13" s="14" t="s">
        <v>315</v>
      </c>
    </row>
    <row r="14" spans="1:16" s="44" customFormat="1" ht="27" customHeight="1" x14ac:dyDescent="0.25">
      <c r="A14" s="13">
        <v>4</v>
      </c>
      <c r="B14" s="96">
        <v>5401</v>
      </c>
      <c r="C14" s="96" t="s">
        <v>121</v>
      </c>
      <c r="D14" s="96" t="s">
        <v>122</v>
      </c>
      <c r="E14" s="96" t="s">
        <v>123</v>
      </c>
      <c r="F14" s="97">
        <v>8</v>
      </c>
      <c r="G14" s="102" t="s">
        <v>124</v>
      </c>
      <c r="H14" s="97">
        <v>59.06</v>
      </c>
      <c r="I14" s="105">
        <f>40*$H$10/H14</f>
        <v>30.172705722993566</v>
      </c>
      <c r="J14" s="8">
        <v>18.350000000000001</v>
      </c>
      <c r="K14" s="43">
        <f>40*J14/$J$10</f>
        <v>39.042553191489361</v>
      </c>
      <c r="L14" s="38">
        <v>35</v>
      </c>
      <c r="M14" s="43">
        <f>20*L14/$L$10</f>
        <v>13.20754716981132</v>
      </c>
      <c r="N14" s="43">
        <f>I14+K14+M14</f>
        <v>82.422806084294251</v>
      </c>
      <c r="O14" s="41">
        <v>3</v>
      </c>
      <c r="P14" s="14" t="s">
        <v>315</v>
      </c>
    </row>
    <row r="15" spans="1:16" s="44" customFormat="1" ht="27" customHeight="1" x14ac:dyDescent="0.25">
      <c r="A15" s="13">
        <v>5</v>
      </c>
      <c r="B15" s="96">
        <v>4106</v>
      </c>
      <c r="C15" s="96" t="s">
        <v>136</v>
      </c>
      <c r="D15" s="96" t="s">
        <v>137</v>
      </c>
      <c r="E15" s="96" t="s">
        <v>123</v>
      </c>
      <c r="F15" s="96">
        <v>8</v>
      </c>
      <c r="G15" s="102" t="s">
        <v>57</v>
      </c>
      <c r="H15" s="96">
        <v>50.49</v>
      </c>
      <c r="I15" s="105">
        <f>40*$H$10/H15</f>
        <v>35.294117647058819</v>
      </c>
      <c r="J15" s="8">
        <v>16</v>
      </c>
      <c r="K15" s="43">
        <f>40*J15/$J$10</f>
        <v>34.042553191489361</v>
      </c>
      <c r="L15" s="38">
        <v>31</v>
      </c>
      <c r="M15" s="43">
        <f>20*L15/$L$10</f>
        <v>11.69811320754717</v>
      </c>
      <c r="N15" s="43">
        <f>I15+K15+M15</f>
        <v>81.034784046095339</v>
      </c>
      <c r="O15" s="41">
        <v>4</v>
      </c>
      <c r="P15" s="14" t="s">
        <v>315</v>
      </c>
    </row>
    <row r="16" spans="1:16" s="14" customFormat="1" ht="27" customHeight="1" x14ac:dyDescent="0.2">
      <c r="A16" s="13">
        <v>7</v>
      </c>
      <c r="B16" s="96">
        <v>4401</v>
      </c>
      <c r="C16" s="96" t="s">
        <v>187</v>
      </c>
      <c r="D16" s="96" t="s">
        <v>178</v>
      </c>
      <c r="E16" s="96" t="s">
        <v>188</v>
      </c>
      <c r="F16" s="96">
        <v>7</v>
      </c>
      <c r="G16" s="102" t="s">
        <v>61</v>
      </c>
      <c r="H16" s="96">
        <v>62.08</v>
      </c>
      <c r="I16" s="105">
        <f>40*$H$10/H16</f>
        <v>28.704896907216497</v>
      </c>
      <c r="J16" s="8">
        <v>18</v>
      </c>
      <c r="K16" s="43">
        <f>40*J16/$J$10</f>
        <v>38.297872340425528</v>
      </c>
      <c r="L16" s="38">
        <v>36</v>
      </c>
      <c r="M16" s="43">
        <f>20*L16/$L$10</f>
        <v>13.584905660377359</v>
      </c>
      <c r="N16" s="43">
        <f>I16+K16+M16</f>
        <v>80.58767490801938</v>
      </c>
      <c r="O16" s="41">
        <v>5</v>
      </c>
      <c r="P16" s="14" t="s">
        <v>315</v>
      </c>
    </row>
    <row r="17" spans="1:16" s="14" customFormat="1" ht="27" customHeight="1" x14ac:dyDescent="0.2">
      <c r="A17" s="13">
        <v>3</v>
      </c>
      <c r="B17" s="96">
        <v>4105</v>
      </c>
      <c r="C17" s="96" t="s">
        <v>165</v>
      </c>
      <c r="D17" s="96" t="s">
        <v>116</v>
      </c>
      <c r="E17" s="96" t="s">
        <v>166</v>
      </c>
      <c r="F17" s="96">
        <v>8</v>
      </c>
      <c r="G17" s="102" t="s">
        <v>57</v>
      </c>
      <c r="H17" s="96">
        <v>50.05</v>
      </c>
      <c r="I17" s="105">
        <f>40*$H$10/H17</f>
        <v>35.604395604395606</v>
      </c>
      <c r="J17" s="8">
        <v>16.899999999999999</v>
      </c>
      <c r="K17" s="43">
        <f>40*J17/$J$10</f>
        <v>35.957446808510639</v>
      </c>
      <c r="L17" s="38">
        <v>22</v>
      </c>
      <c r="M17" s="43">
        <f>20*L17/$L$10</f>
        <v>8.3018867924528301</v>
      </c>
      <c r="N17" s="43">
        <f>I17+K17+M17</f>
        <v>79.863729205359078</v>
      </c>
      <c r="O17" s="41">
        <v>6</v>
      </c>
      <c r="P17" s="14" t="s">
        <v>315</v>
      </c>
    </row>
    <row r="18" spans="1:16" s="14" customFormat="1" ht="27" customHeight="1" x14ac:dyDescent="0.2">
      <c r="A18" s="13">
        <v>10</v>
      </c>
      <c r="B18" s="96">
        <v>3681</v>
      </c>
      <c r="C18" s="96" t="s">
        <v>115</v>
      </c>
      <c r="D18" s="96" t="s">
        <v>116</v>
      </c>
      <c r="E18" s="96" t="s">
        <v>117</v>
      </c>
      <c r="F18" s="96">
        <v>7</v>
      </c>
      <c r="G18" s="102" t="s">
        <v>108</v>
      </c>
      <c r="H18" s="96">
        <v>66.81</v>
      </c>
      <c r="I18" s="105">
        <f>40*$H$10/H18</f>
        <v>26.672653794342164</v>
      </c>
      <c r="J18" s="8">
        <v>17.3</v>
      </c>
      <c r="K18" s="43">
        <f>40*J18/$J$10</f>
        <v>36.808510638297868</v>
      </c>
      <c r="L18" s="38">
        <v>32</v>
      </c>
      <c r="M18" s="43">
        <f>20*L18/$L$10</f>
        <v>12.075471698113208</v>
      </c>
      <c r="N18" s="43">
        <f>I18+K18+M18</f>
        <v>75.556636130753233</v>
      </c>
      <c r="O18" s="41">
        <v>7</v>
      </c>
      <c r="P18" s="14" t="s">
        <v>315</v>
      </c>
    </row>
    <row r="19" spans="1:16" s="14" customFormat="1" ht="27" customHeight="1" x14ac:dyDescent="0.2">
      <c r="A19" s="13">
        <v>9</v>
      </c>
      <c r="B19" s="96">
        <v>5102</v>
      </c>
      <c r="C19" s="96" t="s">
        <v>177</v>
      </c>
      <c r="D19" s="96" t="s">
        <v>178</v>
      </c>
      <c r="E19" s="96" t="s">
        <v>179</v>
      </c>
      <c r="F19" s="96">
        <v>8</v>
      </c>
      <c r="G19" s="102" t="s">
        <v>65</v>
      </c>
      <c r="H19" s="96">
        <v>60.48</v>
      </c>
      <c r="I19" s="105">
        <f>40*$H$10/H19</f>
        <v>29.464285714285715</v>
      </c>
      <c r="J19" s="8">
        <v>16.45</v>
      </c>
      <c r="K19" s="43">
        <f>40*J19/$J$10</f>
        <v>35</v>
      </c>
      <c r="L19" s="38">
        <v>29</v>
      </c>
      <c r="M19" s="43">
        <f>20*L19/$L$10</f>
        <v>10.943396226415095</v>
      </c>
      <c r="N19" s="43">
        <f>I19+K19+M19</f>
        <v>75.407681940700812</v>
      </c>
      <c r="O19" s="41">
        <v>8</v>
      </c>
      <c r="P19" s="14" t="s">
        <v>315</v>
      </c>
    </row>
    <row r="20" spans="1:16" s="14" customFormat="1" ht="27" customHeight="1" x14ac:dyDescent="0.2">
      <c r="A20" s="13">
        <v>6</v>
      </c>
      <c r="B20" s="96">
        <v>4402</v>
      </c>
      <c r="C20" s="96" t="s">
        <v>96</v>
      </c>
      <c r="D20" s="96" t="s">
        <v>97</v>
      </c>
      <c r="E20" s="96" t="s">
        <v>98</v>
      </c>
      <c r="F20" s="96">
        <v>7</v>
      </c>
      <c r="G20" s="102" t="s">
        <v>61</v>
      </c>
      <c r="H20" s="37">
        <v>60.78</v>
      </c>
      <c r="I20" s="105">
        <f>40*$H$10/H20</f>
        <v>29.318854886475815</v>
      </c>
      <c r="J20" s="8">
        <v>17.600000000000001</v>
      </c>
      <c r="K20" s="43">
        <f>40*J20/$J$10</f>
        <v>37.446808510638299</v>
      </c>
      <c r="L20" s="38">
        <v>20</v>
      </c>
      <c r="M20" s="43">
        <f>20*L20/$L$10</f>
        <v>7.5471698113207548</v>
      </c>
      <c r="N20" s="43">
        <f>I20+K20+M20</f>
        <v>74.312833208434867</v>
      </c>
      <c r="O20" s="41">
        <v>9</v>
      </c>
    </row>
    <row r="21" spans="1:16" s="14" customFormat="1" ht="27" customHeight="1" x14ac:dyDescent="0.2">
      <c r="A21" s="13">
        <v>11</v>
      </c>
      <c r="B21" s="96">
        <v>3801</v>
      </c>
      <c r="C21" s="96" t="s">
        <v>130</v>
      </c>
      <c r="D21" s="96" t="s">
        <v>131</v>
      </c>
      <c r="E21" s="96" t="s">
        <v>132</v>
      </c>
      <c r="F21" s="103">
        <v>8</v>
      </c>
      <c r="G21" s="102" t="s">
        <v>77</v>
      </c>
      <c r="H21" s="96">
        <v>62.11</v>
      </c>
      <c r="I21" s="105">
        <f>40*$H$10/H21</f>
        <v>28.691032039929159</v>
      </c>
      <c r="J21" s="8">
        <v>16</v>
      </c>
      <c r="K21" s="43">
        <f>40*J21/$J$10</f>
        <v>34.042553191489361</v>
      </c>
      <c r="L21" s="38">
        <v>28</v>
      </c>
      <c r="M21" s="43">
        <f>20*L21/$L$10</f>
        <v>10.566037735849056</v>
      </c>
      <c r="N21" s="43">
        <f>I21+K21+M21</f>
        <v>73.299622967267567</v>
      </c>
      <c r="O21" s="41">
        <v>10</v>
      </c>
    </row>
    <row r="22" spans="1:16" s="14" customFormat="1" ht="27" customHeight="1" x14ac:dyDescent="0.2">
      <c r="A22" s="13">
        <v>8</v>
      </c>
      <c r="B22" s="96">
        <v>2601</v>
      </c>
      <c r="C22" s="96" t="s">
        <v>170</v>
      </c>
      <c r="D22" s="96" t="s">
        <v>171</v>
      </c>
      <c r="E22" s="96" t="s">
        <v>123</v>
      </c>
      <c r="F22" s="103">
        <v>8</v>
      </c>
      <c r="G22" s="102" t="s">
        <v>169</v>
      </c>
      <c r="H22" s="96">
        <v>65.5</v>
      </c>
      <c r="I22" s="105">
        <f>40*$H$10/H22</f>
        <v>27.206106870229007</v>
      </c>
      <c r="J22" s="8">
        <v>18.5</v>
      </c>
      <c r="K22" s="43">
        <f>40*J22/$J$10</f>
        <v>39.361702127659576</v>
      </c>
      <c r="L22" s="38">
        <v>17</v>
      </c>
      <c r="M22" s="43">
        <f>20*L22/$L$10</f>
        <v>6.4150943396226419</v>
      </c>
      <c r="N22" s="43">
        <f>I22+K22+M22</f>
        <v>72.982903337511232</v>
      </c>
      <c r="O22" s="41">
        <v>11</v>
      </c>
    </row>
    <row r="23" spans="1:16" s="14" customFormat="1" ht="27" customHeight="1" x14ac:dyDescent="0.2">
      <c r="A23" s="13">
        <v>15</v>
      </c>
      <c r="B23" s="26">
        <v>4202</v>
      </c>
      <c r="C23" s="21" t="s">
        <v>189</v>
      </c>
      <c r="D23" s="21" t="s">
        <v>190</v>
      </c>
      <c r="E23" s="21" t="s">
        <v>191</v>
      </c>
      <c r="F23" s="21">
        <v>7</v>
      </c>
      <c r="G23" s="104" t="s">
        <v>80</v>
      </c>
      <c r="H23" s="21">
        <v>56.1</v>
      </c>
      <c r="I23" s="105">
        <f>40*$H$10/H23</f>
        <v>31.764705882352942</v>
      </c>
      <c r="J23" s="8">
        <v>11.5</v>
      </c>
      <c r="K23" s="43">
        <f>40*J23/$J$10</f>
        <v>24.468085106382979</v>
      </c>
      <c r="L23" s="38">
        <v>42</v>
      </c>
      <c r="M23" s="43">
        <f>20*L23/$L$10</f>
        <v>15.849056603773585</v>
      </c>
      <c r="N23" s="43">
        <f>I23+K23+M23</f>
        <v>72.081847592509504</v>
      </c>
      <c r="O23" s="41">
        <v>12</v>
      </c>
    </row>
    <row r="24" spans="1:16" s="14" customFormat="1" ht="27" customHeight="1" x14ac:dyDescent="0.2">
      <c r="A24" s="13">
        <v>14</v>
      </c>
      <c r="B24" s="26">
        <v>2301</v>
      </c>
      <c r="C24" s="19" t="s">
        <v>143</v>
      </c>
      <c r="D24" s="19" t="s">
        <v>144</v>
      </c>
      <c r="E24" s="19" t="s">
        <v>145</v>
      </c>
      <c r="F24" s="19">
        <v>8</v>
      </c>
      <c r="G24" s="104" t="s">
        <v>146</v>
      </c>
      <c r="H24" s="21">
        <v>62.22</v>
      </c>
      <c r="I24" s="105">
        <f>40*$H$10/H24</f>
        <v>28.640308582449375</v>
      </c>
      <c r="J24" s="8">
        <v>15.7</v>
      </c>
      <c r="K24" s="43">
        <f>40*J24/$J$10</f>
        <v>33.404255319148938</v>
      </c>
      <c r="L24" s="38">
        <v>24</v>
      </c>
      <c r="M24" s="43">
        <f>20*L24/$L$10</f>
        <v>9.0566037735849054</v>
      </c>
      <c r="N24" s="43">
        <f>I24+K24+M24</f>
        <v>71.10116767518322</v>
      </c>
      <c r="O24" s="41">
        <v>13</v>
      </c>
    </row>
    <row r="25" spans="1:16" s="14" customFormat="1" ht="27" customHeight="1" x14ac:dyDescent="0.2">
      <c r="A25" s="13">
        <v>12</v>
      </c>
      <c r="B25" s="96">
        <v>4903</v>
      </c>
      <c r="C25" s="96" t="s">
        <v>180</v>
      </c>
      <c r="D25" s="96" t="s">
        <v>181</v>
      </c>
      <c r="E25" s="96" t="s">
        <v>152</v>
      </c>
      <c r="F25" s="96">
        <v>7</v>
      </c>
      <c r="G25" s="96" t="s">
        <v>182</v>
      </c>
      <c r="H25" s="96">
        <v>56.62</v>
      </c>
      <c r="I25" s="105">
        <f>40*$H$10/H25</f>
        <v>31.472977746379371</v>
      </c>
      <c r="J25" s="8">
        <v>15.3</v>
      </c>
      <c r="K25" s="43">
        <f>40*J25/$J$10</f>
        <v>32.553191489361701</v>
      </c>
      <c r="L25" s="38">
        <v>18</v>
      </c>
      <c r="M25" s="43">
        <f>20*L25/$L$10</f>
        <v>6.7924528301886795</v>
      </c>
      <c r="N25" s="43">
        <f>I25+K25+M25</f>
        <v>70.818622065929745</v>
      </c>
      <c r="O25" s="41">
        <v>14</v>
      </c>
    </row>
    <row r="26" spans="1:16" s="14" customFormat="1" ht="27" customHeight="1" x14ac:dyDescent="0.2">
      <c r="A26" s="13">
        <v>17</v>
      </c>
      <c r="B26" s="26">
        <v>4204</v>
      </c>
      <c r="C26" s="22" t="s">
        <v>155</v>
      </c>
      <c r="D26" s="22" t="s">
        <v>122</v>
      </c>
      <c r="E26" s="22" t="s">
        <v>156</v>
      </c>
      <c r="F26" s="22">
        <v>8</v>
      </c>
      <c r="G26" s="21" t="s">
        <v>80</v>
      </c>
      <c r="H26" s="96">
        <v>67.290000000000006</v>
      </c>
      <c r="I26" s="105">
        <f>40*$H$10/H26</f>
        <v>26.48238965670976</v>
      </c>
      <c r="J26" s="8">
        <v>13.7</v>
      </c>
      <c r="K26" s="43">
        <f>40*J26/$J$10</f>
        <v>29.148936170212764</v>
      </c>
      <c r="L26" s="38">
        <v>40</v>
      </c>
      <c r="M26" s="43">
        <f>20*L26/$L$10</f>
        <v>15.09433962264151</v>
      </c>
      <c r="N26" s="43">
        <f>I26+K26+M26</f>
        <v>70.725665449564033</v>
      </c>
      <c r="O26" s="41">
        <v>15</v>
      </c>
    </row>
    <row r="27" spans="1:16" s="14" customFormat="1" ht="27" customHeight="1" x14ac:dyDescent="0.2">
      <c r="A27" s="13">
        <v>18</v>
      </c>
      <c r="B27" s="96">
        <v>2803</v>
      </c>
      <c r="C27" s="96" t="s">
        <v>157</v>
      </c>
      <c r="D27" s="96" t="s">
        <v>158</v>
      </c>
      <c r="E27" s="96" t="s">
        <v>159</v>
      </c>
      <c r="F27" s="96">
        <v>7</v>
      </c>
      <c r="G27" s="96" t="s">
        <v>109</v>
      </c>
      <c r="H27" s="96">
        <v>78.37</v>
      </c>
      <c r="I27" s="105">
        <f>40*$H$10/H27</f>
        <v>22.738292714048743</v>
      </c>
      <c r="J27" s="8">
        <v>15.1</v>
      </c>
      <c r="K27" s="43">
        <f>40*J27/$J$10</f>
        <v>32.127659574468083</v>
      </c>
      <c r="L27" s="38">
        <v>40</v>
      </c>
      <c r="M27" s="43">
        <f>20*L27/$L$10</f>
        <v>15.09433962264151</v>
      </c>
      <c r="N27" s="43">
        <f>I27+K27+M27</f>
        <v>69.960291911158336</v>
      </c>
      <c r="O27" s="41">
        <v>16</v>
      </c>
    </row>
    <row r="28" spans="1:16" s="14" customFormat="1" ht="27" customHeight="1" x14ac:dyDescent="0.2">
      <c r="A28" s="13">
        <v>13</v>
      </c>
      <c r="B28" s="96">
        <v>5306</v>
      </c>
      <c r="C28" s="22" t="s">
        <v>183</v>
      </c>
      <c r="D28" s="22" t="s">
        <v>175</v>
      </c>
      <c r="E28" s="22" t="s">
        <v>129</v>
      </c>
      <c r="F28" s="98">
        <v>8</v>
      </c>
      <c r="G28" s="104" t="s">
        <v>46</v>
      </c>
      <c r="H28" s="97">
        <v>64.44</v>
      </c>
      <c r="I28" s="105">
        <f>40*$H$10/H28</f>
        <v>27.653631284916202</v>
      </c>
      <c r="J28" s="8">
        <v>17</v>
      </c>
      <c r="K28" s="43">
        <f>40*J28/$J$10</f>
        <v>36.170212765957444</v>
      </c>
      <c r="L28" s="38">
        <v>14</v>
      </c>
      <c r="M28" s="43">
        <f>20*L28/$L$10</f>
        <v>5.283018867924528</v>
      </c>
      <c r="N28" s="43">
        <f>I28+K28+M28</f>
        <v>69.106862918798171</v>
      </c>
      <c r="O28" s="41">
        <v>17</v>
      </c>
    </row>
    <row r="29" spans="1:16" s="14" customFormat="1" ht="27" customHeight="1" x14ac:dyDescent="0.2">
      <c r="A29" s="13">
        <v>16</v>
      </c>
      <c r="B29" s="96">
        <v>2602</v>
      </c>
      <c r="C29" s="96" t="s">
        <v>167</v>
      </c>
      <c r="D29" s="96" t="s">
        <v>168</v>
      </c>
      <c r="E29" s="96" t="s">
        <v>98</v>
      </c>
      <c r="F29" s="103">
        <v>8</v>
      </c>
      <c r="G29" s="102" t="s">
        <v>169</v>
      </c>
      <c r="H29" s="96">
        <v>83.61</v>
      </c>
      <c r="I29" s="105">
        <f>40*$H$10/H29</f>
        <v>21.31324004305705</v>
      </c>
      <c r="J29" s="8">
        <v>17.7</v>
      </c>
      <c r="K29" s="43">
        <f>40*J29/$J$10</f>
        <v>37.659574468085104</v>
      </c>
      <c r="L29" s="38">
        <v>24</v>
      </c>
      <c r="M29" s="43">
        <f>20*L29/$L$10</f>
        <v>9.0566037735849054</v>
      </c>
      <c r="N29" s="43">
        <f>I29+K29+M29</f>
        <v>68.029418284727058</v>
      </c>
      <c r="O29" s="41">
        <v>18</v>
      </c>
    </row>
    <row r="30" spans="1:16" s="14" customFormat="1" ht="27" customHeight="1" x14ac:dyDescent="0.2">
      <c r="A30" s="13">
        <v>21</v>
      </c>
      <c r="B30" s="96">
        <v>2707</v>
      </c>
      <c r="C30" s="96" t="s">
        <v>150</v>
      </c>
      <c r="D30" s="96" t="s">
        <v>151</v>
      </c>
      <c r="E30" s="96" t="s">
        <v>152</v>
      </c>
      <c r="F30" s="96">
        <v>8</v>
      </c>
      <c r="G30" s="102" t="s">
        <v>107</v>
      </c>
      <c r="H30" s="96">
        <v>71.16</v>
      </c>
      <c r="I30" s="105">
        <f>40*$H$10/H30</f>
        <v>25.042158516020237</v>
      </c>
      <c r="J30" s="8">
        <v>14.6</v>
      </c>
      <c r="K30" s="43">
        <f>40*J30/$J$10</f>
        <v>31.063829787234042</v>
      </c>
      <c r="L30" s="38">
        <v>24</v>
      </c>
      <c r="M30" s="43">
        <f>20*L30/$L$10</f>
        <v>9.0566037735849054</v>
      </c>
      <c r="N30" s="43">
        <f>I30+K30+M30</f>
        <v>65.162592076839189</v>
      </c>
      <c r="O30" s="41">
        <v>19</v>
      </c>
    </row>
    <row r="31" spans="1:16" s="14" customFormat="1" ht="27" customHeight="1" x14ac:dyDescent="0.2">
      <c r="A31" s="13">
        <v>19</v>
      </c>
      <c r="B31" s="96">
        <v>5701</v>
      </c>
      <c r="C31" s="96" t="s">
        <v>125</v>
      </c>
      <c r="D31" s="96" t="s">
        <v>126</v>
      </c>
      <c r="E31" s="96" t="s">
        <v>127</v>
      </c>
      <c r="F31" s="97">
        <v>8</v>
      </c>
      <c r="G31" s="104" t="s">
        <v>38</v>
      </c>
      <c r="H31" s="19">
        <v>71.739999999999995</v>
      </c>
      <c r="I31" s="105">
        <f>40*$H$10/H31</f>
        <v>24.839698912740452</v>
      </c>
      <c r="J31" s="8">
        <v>16.100000000000001</v>
      </c>
      <c r="K31" s="43">
        <f>40*J31/$J$10</f>
        <v>34.255319148936167</v>
      </c>
      <c r="L31" s="38">
        <v>16</v>
      </c>
      <c r="M31" s="43">
        <f>20*L31/$L$10</f>
        <v>6.0377358490566042</v>
      </c>
      <c r="N31" s="43">
        <f>I31+K31+M31</f>
        <v>65.132753910733229</v>
      </c>
      <c r="O31" s="41">
        <v>20</v>
      </c>
    </row>
    <row r="32" spans="1:16" s="14" customFormat="1" ht="27" customHeight="1" x14ac:dyDescent="0.2">
      <c r="A32" s="13">
        <v>23</v>
      </c>
      <c r="B32" s="96">
        <v>5502</v>
      </c>
      <c r="C32" s="96" t="s">
        <v>147</v>
      </c>
      <c r="D32" s="96" t="s">
        <v>148</v>
      </c>
      <c r="E32" s="96" t="s">
        <v>149</v>
      </c>
      <c r="F32" s="97">
        <v>8</v>
      </c>
      <c r="G32" s="104" t="s">
        <v>50</v>
      </c>
      <c r="H32" s="97">
        <v>52.26</v>
      </c>
      <c r="I32" s="105">
        <f>40*$H$10/H32</f>
        <v>34.098737083811713</v>
      </c>
      <c r="J32" s="8">
        <v>9.6999999999999993</v>
      </c>
      <c r="K32" s="43">
        <f>40*J32/$J$10</f>
        <v>20.638297872340424</v>
      </c>
      <c r="L32" s="38">
        <v>23</v>
      </c>
      <c r="M32" s="43">
        <f>20*L32/$L$10</f>
        <v>8.6792452830188687</v>
      </c>
      <c r="N32" s="43">
        <f>I32+K32+M32</f>
        <v>63.416280239171002</v>
      </c>
      <c r="O32" s="41">
        <v>21</v>
      </c>
    </row>
    <row r="33" spans="1:15" s="14" customFormat="1" ht="27" customHeight="1" x14ac:dyDescent="0.2">
      <c r="A33" s="13">
        <v>20</v>
      </c>
      <c r="B33" s="96">
        <v>5601</v>
      </c>
      <c r="C33" s="96" t="s">
        <v>184</v>
      </c>
      <c r="D33" s="96" t="s">
        <v>126</v>
      </c>
      <c r="E33" s="96" t="s">
        <v>185</v>
      </c>
      <c r="F33" s="96">
        <v>8</v>
      </c>
      <c r="G33" s="102" t="s">
        <v>186</v>
      </c>
      <c r="H33" s="96">
        <v>61.81</v>
      </c>
      <c r="I33" s="105">
        <f>40*$H$10/H33</f>
        <v>28.83028636143019</v>
      </c>
      <c r="J33" s="8">
        <v>13.7</v>
      </c>
      <c r="K33" s="43">
        <f>40*J33/$J$10</f>
        <v>29.148936170212764</v>
      </c>
      <c r="L33" s="38">
        <v>14</v>
      </c>
      <c r="M33" s="43">
        <f>20*L33/$L$10</f>
        <v>5.283018867924528</v>
      </c>
      <c r="N33" s="43">
        <f>I33+K33+M33</f>
        <v>63.262241399567479</v>
      </c>
      <c r="O33" s="41">
        <v>22</v>
      </c>
    </row>
    <row r="34" spans="1:15" s="14" customFormat="1" ht="27" customHeight="1" x14ac:dyDescent="0.2">
      <c r="A34" s="13">
        <v>22</v>
      </c>
      <c r="B34" s="96">
        <v>5308</v>
      </c>
      <c r="C34" s="22" t="s">
        <v>160</v>
      </c>
      <c r="D34" s="22" t="s">
        <v>161</v>
      </c>
      <c r="E34" s="22" t="s">
        <v>162</v>
      </c>
      <c r="F34" s="98">
        <v>8</v>
      </c>
      <c r="G34" s="102" t="s">
        <v>46</v>
      </c>
      <c r="H34" s="97">
        <v>74.13</v>
      </c>
      <c r="I34" s="105">
        <f>40*$H$10/H34</f>
        <v>24.038850667745855</v>
      </c>
      <c r="J34" s="8">
        <v>15.3</v>
      </c>
      <c r="K34" s="43">
        <f>40*J34/$J$10</f>
        <v>32.553191489361701</v>
      </c>
      <c r="L34" s="38">
        <v>15</v>
      </c>
      <c r="M34" s="43">
        <f>20*L34/$L$10</f>
        <v>5.6603773584905657</v>
      </c>
      <c r="N34" s="43">
        <f>I34+K34+M34</f>
        <v>62.25241951559812</v>
      </c>
      <c r="O34" s="41">
        <v>23</v>
      </c>
    </row>
    <row r="35" spans="1:15" s="14" customFormat="1" ht="27" customHeight="1" x14ac:dyDescent="0.2">
      <c r="A35" s="13">
        <v>28</v>
      </c>
      <c r="B35" s="26">
        <v>4201</v>
      </c>
      <c r="C35" s="24" t="s">
        <v>118</v>
      </c>
      <c r="D35" s="24" t="s">
        <v>119</v>
      </c>
      <c r="E35" s="24" t="s">
        <v>120</v>
      </c>
      <c r="F35" s="24">
        <v>7</v>
      </c>
      <c r="G35" s="104" t="s">
        <v>80</v>
      </c>
      <c r="H35" s="21">
        <v>59.95</v>
      </c>
      <c r="I35" s="105">
        <f>40*$H$10/H35</f>
        <v>29.724770642201833</v>
      </c>
      <c r="J35" s="8">
        <v>7.8</v>
      </c>
      <c r="K35" s="43">
        <f>40*J35/$J$10</f>
        <v>16.595744680851062</v>
      </c>
      <c r="L35" s="38">
        <v>40</v>
      </c>
      <c r="M35" s="43">
        <f>20*L35/$L$10</f>
        <v>15.09433962264151</v>
      </c>
      <c r="N35" s="43">
        <f>I35+K35+M35</f>
        <v>61.414854945694401</v>
      </c>
      <c r="O35" s="41">
        <v>24</v>
      </c>
    </row>
    <row r="36" spans="1:15" s="14" customFormat="1" ht="27" customHeight="1" x14ac:dyDescent="0.2">
      <c r="A36" s="13">
        <v>25</v>
      </c>
      <c r="B36" s="96">
        <v>5002</v>
      </c>
      <c r="C36" s="96" t="s">
        <v>153</v>
      </c>
      <c r="D36" s="96" t="s">
        <v>154</v>
      </c>
      <c r="E36" s="96" t="s">
        <v>135</v>
      </c>
      <c r="F36" s="103">
        <v>8</v>
      </c>
      <c r="G36" s="102" t="s">
        <v>104</v>
      </c>
      <c r="H36" s="96">
        <v>75.650000000000006</v>
      </c>
      <c r="I36" s="105">
        <f>40*$H$10/H36</f>
        <v>23.55584930601454</v>
      </c>
      <c r="J36" s="8">
        <v>14.4</v>
      </c>
      <c r="K36" s="43">
        <f>40*J36/$J$10</f>
        <v>30.638297872340424</v>
      </c>
      <c r="L36" s="38">
        <v>19</v>
      </c>
      <c r="M36" s="43">
        <f>20*L36/$L$10</f>
        <v>7.1698113207547172</v>
      </c>
      <c r="N36" s="43">
        <f>I36+K36+M36</f>
        <v>61.363958499109685</v>
      </c>
      <c r="O36" s="41">
        <v>25</v>
      </c>
    </row>
    <row r="37" spans="1:15" s="14" customFormat="1" ht="27" customHeight="1" x14ac:dyDescent="0.2">
      <c r="A37" s="13">
        <v>24</v>
      </c>
      <c r="B37" s="96">
        <v>3701</v>
      </c>
      <c r="C37" s="96" t="s">
        <v>172</v>
      </c>
      <c r="D37" s="96" t="s">
        <v>173</v>
      </c>
      <c r="E37" s="96" t="s">
        <v>142</v>
      </c>
      <c r="F37" s="96">
        <v>7</v>
      </c>
      <c r="G37" s="96" t="s">
        <v>73</v>
      </c>
      <c r="H37" s="96">
        <v>58.51</v>
      </c>
      <c r="I37" s="105">
        <f>40*$H$10/H37</f>
        <v>30.456332250897283</v>
      </c>
      <c r="J37" s="8">
        <v>11.7</v>
      </c>
      <c r="K37" s="43">
        <f>40*J37/$J$10</f>
        <v>24.893617021276594</v>
      </c>
      <c r="L37" s="38">
        <v>15</v>
      </c>
      <c r="M37" s="43">
        <f>20*L37/$L$10</f>
        <v>5.6603773584905657</v>
      </c>
      <c r="N37" s="43">
        <f>I37+K37+M37</f>
        <v>61.010326630664437</v>
      </c>
      <c r="O37" s="41">
        <v>26</v>
      </c>
    </row>
    <row r="38" spans="1:15" s="14" customFormat="1" ht="27" customHeight="1" x14ac:dyDescent="0.2">
      <c r="A38" s="13">
        <v>30</v>
      </c>
      <c r="B38" s="26">
        <v>4203</v>
      </c>
      <c r="C38" s="24" t="s">
        <v>128</v>
      </c>
      <c r="D38" s="24" t="s">
        <v>122</v>
      </c>
      <c r="E38" s="24" t="s">
        <v>129</v>
      </c>
      <c r="F38" s="24">
        <v>8</v>
      </c>
      <c r="G38" s="21" t="s">
        <v>80</v>
      </c>
      <c r="H38" s="21">
        <v>55.49</v>
      </c>
      <c r="I38" s="105">
        <f>40*$H$10/H38</f>
        <v>32.113894395386552</v>
      </c>
      <c r="J38" s="8">
        <v>5.7</v>
      </c>
      <c r="K38" s="43">
        <f>40*J38/$J$10</f>
        <v>12.127659574468085</v>
      </c>
      <c r="L38" s="38">
        <v>40</v>
      </c>
      <c r="M38" s="43">
        <f>20*L38/$L$10</f>
        <v>15.09433962264151</v>
      </c>
      <c r="N38" s="43">
        <f>I38+K38+M38</f>
        <v>59.335893592496149</v>
      </c>
      <c r="O38" s="41">
        <v>27</v>
      </c>
    </row>
    <row r="39" spans="1:15" s="14" customFormat="1" ht="27" customHeight="1" x14ac:dyDescent="0.2">
      <c r="A39" s="13">
        <v>27</v>
      </c>
      <c r="B39" s="96">
        <v>4003</v>
      </c>
      <c r="C39" s="96" t="s">
        <v>174</v>
      </c>
      <c r="D39" s="96" t="s">
        <v>175</v>
      </c>
      <c r="E39" s="96" t="s">
        <v>176</v>
      </c>
      <c r="F39" s="96">
        <v>8</v>
      </c>
      <c r="G39" s="96" t="s">
        <v>105</v>
      </c>
      <c r="H39" s="96">
        <v>65.52</v>
      </c>
      <c r="I39" s="105">
        <f>40*$H$10/H39</f>
        <v>27.197802197802201</v>
      </c>
      <c r="J39" s="8">
        <v>10</v>
      </c>
      <c r="K39" s="43">
        <f>40*J39/$J$10</f>
        <v>21.276595744680851</v>
      </c>
      <c r="L39" s="38">
        <v>28</v>
      </c>
      <c r="M39" s="43">
        <f>20*L39/$L$10</f>
        <v>10.566037735849056</v>
      </c>
      <c r="N39" s="43">
        <f>I39+K39+M39</f>
        <v>59.040435678332109</v>
      </c>
      <c r="O39" s="41">
        <v>28</v>
      </c>
    </row>
    <row r="40" spans="1:15" s="14" customFormat="1" ht="27" customHeight="1" x14ac:dyDescent="0.2">
      <c r="A40" s="13">
        <v>26</v>
      </c>
      <c r="B40" s="96">
        <v>4704</v>
      </c>
      <c r="C40" s="96" t="s">
        <v>163</v>
      </c>
      <c r="D40" s="96" t="s">
        <v>164</v>
      </c>
      <c r="E40" s="96" t="s">
        <v>127</v>
      </c>
      <c r="F40" s="96">
        <v>7</v>
      </c>
      <c r="G40" s="96" t="s">
        <v>106</v>
      </c>
      <c r="H40" s="96">
        <v>70.849999999999994</v>
      </c>
      <c r="I40" s="105">
        <f>40*$H$10/H40</f>
        <v>25.151729004940016</v>
      </c>
      <c r="J40" s="8">
        <v>11.8</v>
      </c>
      <c r="K40" s="43">
        <f>40*J40/$J$10</f>
        <v>25.106382978723403</v>
      </c>
      <c r="L40" s="38">
        <v>20</v>
      </c>
      <c r="M40" s="43">
        <f>20*L40/$L$10</f>
        <v>7.5471698113207548</v>
      </c>
      <c r="N40" s="43">
        <f>I40+K40+M40</f>
        <v>57.805281794984175</v>
      </c>
      <c r="O40" s="41">
        <v>29</v>
      </c>
    </row>
    <row r="41" spans="1:15" s="14" customFormat="1" ht="27" customHeight="1" x14ac:dyDescent="0.2">
      <c r="A41" s="13">
        <v>29</v>
      </c>
      <c r="B41" s="96">
        <v>3002</v>
      </c>
      <c r="C41" s="96" t="s">
        <v>66</v>
      </c>
      <c r="D41" s="96" t="s">
        <v>67</v>
      </c>
      <c r="E41" s="96" t="s">
        <v>68</v>
      </c>
      <c r="F41" s="96">
        <v>7</v>
      </c>
      <c r="G41" s="96" t="s">
        <v>69</v>
      </c>
      <c r="H41" s="37">
        <v>57.6</v>
      </c>
      <c r="I41" s="105">
        <f>40*$H$10/H41</f>
        <v>30.9375</v>
      </c>
      <c r="J41" s="8">
        <v>8.6</v>
      </c>
      <c r="K41" s="43">
        <f>40*J41/$J$10</f>
        <v>18.297872340425531</v>
      </c>
      <c r="L41" s="38">
        <v>17</v>
      </c>
      <c r="M41" s="43">
        <f>20*L41/$L$10</f>
        <v>6.4150943396226419</v>
      </c>
      <c r="N41" s="43">
        <f>I41+K41+M41</f>
        <v>55.650466680048169</v>
      </c>
      <c r="O41" s="41">
        <v>30</v>
      </c>
    </row>
    <row r="42" spans="1:15" s="14" customFormat="1" ht="27" customHeight="1" x14ac:dyDescent="0.2">
      <c r="A42" s="13">
        <v>31</v>
      </c>
      <c r="B42" s="26">
        <v>2402</v>
      </c>
      <c r="C42" s="21" t="s">
        <v>138</v>
      </c>
      <c r="D42" s="21" t="s">
        <v>139</v>
      </c>
      <c r="E42" s="21" t="s">
        <v>140</v>
      </c>
      <c r="F42" s="21">
        <v>7</v>
      </c>
      <c r="G42" s="21" t="s">
        <v>53</v>
      </c>
      <c r="H42" s="21"/>
      <c r="I42" s="126" t="e">
        <f>40*$H$10/H42</f>
        <v>#DIV/0!</v>
      </c>
      <c r="J42" s="8">
        <v>0</v>
      </c>
      <c r="K42" s="126">
        <f>40*J42/$J$10</f>
        <v>0</v>
      </c>
      <c r="L42" s="38">
        <v>16</v>
      </c>
      <c r="M42" s="126">
        <f>20*L42/$L$10</f>
        <v>6.0377358490566042</v>
      </c>
      <c r="N42" s="126" t="e">
        <f>I42+K42+M42</f>
        <v>#DIV/0!</v>
      </c>
      <c r="O42" s="41">
        <v>31</v>
      </c>
    </row>
    <row r="43" spans="1:15" s="14" customFormat="1" ht="27" customHeight="1" x14ac:dyDescent="0.2">
      <c r="A43" s="13">
        <v>33</v>
      </c>
      <c r="B43" s="26"/>
      <c r="C43" s="22"/>
      <c r="D43" s="22"/>
      <c r="E43" s="22"/>
      <c r="F43" s="22"/>
      <c r="G43" s="21"/>
      <c r="H43" s="37"/>
      <c r="I43" s="43" t="e">
        <f>40*$H$10/H43</f>
        <v>#DIV/0!</v>
      </c>
      <c r="J43" s="8"/>
      <c r="K43" s="43">
        <f>40*J43/$J$10</f>
        <v>0</v>
      </c>
      <c r="L43" s="38"/>
      <c r="M43" s="43">
        <f>20*L43/$L$10</f>
        <v>0</v>
      </c>
      <c r="N43" s="43" t="e">
        <f>I43+K43+M43</f>
        <v>#DIV/0!</v>
      </c>
      <c r="O43" s="41"/>
    </row>
    <row r="44" spans="1:15" s="14" customFormat="1" ht="27" customHeight="1" x14ac:dyDescent="0.2">
      <c r="A44" s="13">
        <v>34</v>
      </c>
      <c r="B44" s="26"/>
      <c r="C44" s="22"/>
      <c r="D44" s="22"/>
      <c r="E44" s="22"/>
      <c r="F44" s="22"/>
      <c r="G44" s="21"/>
      <c r="H44" s="37"/>
      <c r="I44" s="43" t="e">
        <f>40*$H$10/H44</f>
        <v>#DIV/0!</v>
      </c>
      <c r="J44" s="8"/>
      <c r="K44" s="43">
        <f>40*J44/$J$10</f>
        <v>0</v>
      </c>
      <c r="L44" s="38"/>
      <c r="M44" s="43">
        <f>20*L44/$L$10</f>
        <v>0</v>
      </c>
      <c r="N44" s="43" t="e">
        <f>I44+K44+M44</f>
        <v>#DIV/0!</v>
      </c>
      <c r="O44" s="41"/>
    </row>
    <row r="45" spans="1:15" s="14" customFormat="1" ht="27" customHeight="1" x14ac:dyDescent="0.2">
      <c r="A45" s="13">
        <v>35</v>
      </c>
      <c r="B45" s="26"/>
      <c r="C45" s="21"/>
      <c r="D45" s="21"/>
      <c r="E45" s="21"/>
      <c r="F45" s="21"/>
      <c r="G45" s="21"/>
      <c r="H45" s="37"/>
      <c r="I45" s="43" t="e">
        <f>40*$H$10/H45</f>
        <v>#DIV/0!</v>
      </c>
      <c r="J45" s="8"/>
      <c r="K45" s="43">
        <f>40*J45/$J$10</f>
        <v>0</v>
      </c>
      <c r="L45" s="38"/>
      <c r="M45" s="43">
        <f>20*L45/$L$10</f>
        <v>0</v>
      </c>
      <c r="N45" s="43" t="e">
        <f>I45+K45+M45</f>
        <v>#DIV/0!</v>
      </c>
      <c r="O45" s="41"/>
    </row>
    <row r="46" spans="1:15" s="14" customFormat="1" ht="27" customHeight="1" x14ac:dyDescent="0.2">
      <c r="A46" s="13">
        <v>36</v>
      </c>
      <c r="B46" s="26"/>
      <c r="C46" s="25"/>
      <c r="D46" s="25"/>
      <c r="E46" s="25"/>
      <c r="F46" s="25"/>
      <c r="G46" s="21"/>
      <c r="H46" s="37"/>
      <c r="I46" s="43" t="e">
        <f>40*$H$10/H46</f>
        <v>#DIV/0!</v>
      </c>
      <c r="J46" s="8"/>
      <c r="K46" s="43">
        <f>40*J46/$J$10</f>
        <v>0</v>
      </c>
      <c r="L46" s="38"/>
      <c r="M46" s="43">
        <f>20*L46/$L$10</f>
        <v>0</v>
      </c>
      <c r="N46" s="43" t="e">
        <f>I46+K46+M46</f>
        <v>#DIV/0!</v>
      </c>
      <c r="O46" s="41"/>
    </row>
    <row r="47" spans="1:15" s="14" customFormat="1" ht="27" customHeight="1" x14ac:dyDescent="0.2">
      <c r="A47" s="13">
        <v>37</v>
      </c>
      <c r="B47" s="26"/>
      <c r="C47" s="19"/>
      <c r="D47" s="19"/>
      <c r="E47" s="19"/>
      <c r="F47" s="19"/>
      <c r="G47" s="21"/>
      <c r="H47" s="37"/>
      <c r="I47" s="43" t="e">
        <f>40*$H$10/H47</f>
        <v>#DIV/0!</v>
      </c>
      <c r="J47" s="8"/>
      <c r="K47" s="43">
        <f>40*J47/$J$10</f>
        <v>0</v>
      </c>
      <c r="L47" s="38"/>
      <c r="M47" s="43">
        <f>20*L47/$L$10</f>
        <v>0</v>
      </c>
      <c r="N47" s="43" t="e">
        <f>I47+K47+M47</f>
        <v>#DIV/0!</v>
      </c>
      <c r="O47" s="41"/>
    </row>
    <row r="48" spans="1:15" ht="16.5" thickBot="1" x14ac:dyDescent="0.3">
      <c r="A48" s="15"/>
      <c r="B48" s="15"/>
      <c r="C48" s="15"/>
      <c r="D48" s="15"/>
      <c r="E48" s="15"/>
    </row>
    <row r="49" spans="1:16" ht="15.75" customHeight="1" x14ac:dyDescent="0.25">
      <c r="A49" s="15"/>
      <c r="B49" s="15"/>
      <c r="C49" s="51" t="s">
        <v>23</v>
      </c>
      <c r="D49" s="50"/>
      <c r="E49" s="50"/>
      <c r="F49" s="50"/>
      <c r="G49" s="50"/>
      <c r="H49" s="47"/>
      <c r="I49" s="50"/>
      <c r="M49" s="3"/>
      <c r="O49" s="4"/>
      <c r="P49" s="3"/>
    </row>
    <row r="50" spans="1:16" ht="16.5" thickBot="1" x14ac:dyDescent="0.3">
      <c r="A50" s="15"/>
      <c r="B50" s="15"/>
      <c r="C50" s="15"/>
      <c r="D50" s="15"/>
      <c r="E50" s="15"/>
      <c r="G50" s="7"/>
      <c r="M50" s="3"/>
      <c r="O50" s="4"/>
      <c r="P50" s="3"/>
    </row>
    <row r="51" spans="1:16" x14ac:dyDescent="0.25">
      <c r="A51" s="15"/>
      <c r="B51" s="15"/>
      <c r="C51" s="51" t="s">
        <v>33</v>
      </c>
      <c r="D51" s="50"/>
      <c r="E51" s="50"/>
      <c r="F51" s="50"/>
      <c r="G51" s="50"/>
      <c r="H51" s="52">
        <v>54</v>
      </c>
      <c r="M51" s="3"/>
      <c r="O51" s="4"/>
      <c r="P51" s="3"/>
    </row>
    <row r="52" spans="1:16" x14ac:dyDescent="0.25">
      <c r="A52" s="15"/>
      <c r="B52" s="15"/>
      <c r="C52" s="15"/>
      <c r="D52" s="15"/>
      <c r="E52" s="15"/>
    </row>
    <row r="53" spans="1:16" x14ac:dyDescent="0.25">
      <c r="A53" s="15"/>
      <c r="B53" s="15"/>
      <c r="C53" s="15"/>
      <c r="D53" s="15"/>
      <c r="E53" s="15"/>
    </row>
    <row r="54" spans="1:16" x14ac:dyDescent="0.25">
      <c r="A54" s="15"/>
      <c r="B54" s="15"/>
      <c r="C54" s="15"/>
      <c r="D54" s="15"/>
      <c r="E54" s="15"/>
    </row>
    <row r="55" spans="1:16" x14ac:dyDescent="0.25">
      <c r="A55" s="15"/>
      <c r="B55" s="15"/>
      <c r="C55" s="15"/>
      <c r="D55" s="15"/>
      <c r="E55" s="15"/>
    </row>
    <row r="56" spans="1:16" x14ac:dyDescent="0.25">
      <c r="A56" s="15"/>
      <c r="B56" s="15"/>
      <c r="C56" s="15"/>
      <c r="D56" s="15"/>
      <c r="E56" s="15"/>
    </row>
    <row r="57" spans="1:16" x14ac:dyDescent="0.25">
      <c r="A57" s="15"/>
      <c r="B57" s="15"/>
      <c r="C57" s="15"/>
      <c r="D57" s="15"/>
      <c r="E57" s="15"/>
    </row>
    <row r="58" spans="1:16" x14ac:dyDescent="0.25">
      <c r="A58" s="15"/>
      <c r="B58" s="15"/>
      <c r="C58" s="15"/>
      <c r="D58" s="15"/>
      <c r="E58" s="15"/>
    </row>
    <row r="59" spans="1:16" x14ac:dyDescent="0.25">
      <c r="A59" s="15"/>
      <c r="B59" s="15"/>
      <c r="C59" s="15"/>
      <c r="D59" s="15"/>
      <c r="E59" s="15"/>
    </row>
    <row r="60" spans="1:16" x14ac:dyDescent="0.25">
      <c r="A60" s="15"/>
      <c r="B60" s="15"/>
      <c r="C60" s="15"/>
      <c r="D60" s="15"/>
      <c r="E60" s="15"/>
    </row>
    <row r="61" spans="1:16" x14ac:dyDescent="0.25">
      <c r="A61" s="15"/>
      <c r="B61" s="15"/>
      <c r="C61" s="15"/>
      <c r="D61" s="15"/>
      <c r="E61" s="15"/>
    </row>
    <row r="62" spans="1:16" x14ac:dyDescent="0.25">
      <c r="A62" s="15"/>
      <c r="B62" s="15"/>
      <c r="C62" s="15"/>
      <c r="D62" s="15"/>
      <c r="E62" s="15"/>
    </row>
    <row r="63" spans="1:16" x14ac:dyDescent="0.25">
      <c r="A63" s="15"/>
      <c r="B63" s="15"/>
      <c r="C63" s="15"/>
      <c r="D63" s="15"/>
      <c r="E63" s="15"/>
    </row>
    <row r="64" spans="1:16" x14ac:dyDescent="0.25">
      <c r="A64" s="16"/>
      <c r="B64" s="16"/>
      <c r="C64" s="16"/>
      <c r="D64" s="16"/>
      <c r="E64" s="16"/>
    </row>
  </sheetData>
  <protectedRanges>
    <protectedRange password="CA9C" sqref="C12:E12" name="Диапазон1"/>
    <protectedRange password="CA9C" sqref="F12" name="Диапазон1_1"/>
    <protectedRange password="CA9C" sqref="G12" name="Диапазон1_2"/>
    <protectedRange password="CA9C" sqref="B12" name="Диапазон1_3"/>
    <protectedRange password="CA9C" sqref="B13:G13" name="Диапазон1_4"/>
  </protectedRanges>
  <autoFilter ref="A11:O11">
    <sortState ref="A12:O47">
      <sortCondition ref="O11"/>
    </sortState>
  </autoFilter>
  <customSheetViews>
    <customSheetView guid="{E089515C-7A47-489C-8BF8-B76124DF728F}" scale="90">
      <selection activeCell="D16" sqref="D16"/>
      <pageMargins left="0.35433070866141736" right="0.35433070866141736" top="0.39370078740157483" bottom="0.39370078740157483" header="0" footer="0"/>
      <pageSetup paperSize="9" scale="75" orientation="landscape" r:id="rId1"/>
      <headerFooter alignWithMargins="0"/>
    </customSheetView>
  </customSheetViews>
  <mergeCells count="18">
    <mergeCell ref="O6:O10"/>
    <mergeCell ref="A10:G10"/>
    <mergeCell ref="F6:F9"/>
    <mergeCell ref="G6:G9"/>
    <mergeCell ref="H6:I7"/>
    <mergeCell ref="J6:K7"/>
    <mergeCell ref="L6:M7"/>
    <mergeCell ref="N6:N8"/>
    <mergeCell ref="A6:A9"/>
    <mergeCell ref="B6:B9"/>
    <mergeCell ref="C6:C9"/>
    <mergeCell ref="D6:D9"/>
    <mergeCell ref="E6:E9"/>
    <mergeCell ref="A1:O1"/>
    <mergeCell ref="A2:O2"/>
    <mergeCell ref="A3:F3"/>
    <mergeCell ref="A4:F4"/>
    <mergeCell ref="A5:O5"/>
  </mergeCells>
  <pageMargins left="0.35433070866141736" right="0.35433070866141736" top="0.39370078740157483" bottom="0.39370078740157483" header="0" footer="0"/>
  <pageSetup paperSize="9" scale="75" orientation="landscape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3"/>
  <sheetViews>
    <sheetView topLeftCell="A7" zoomScaleNormal="100" workbookViewId="0">
      <selection activeCell="O37" sqref="O37"/>
    </sheetView>
  </sheetViews>
  <sheetFormatPr defaultColWidth="9.140625" defaultRowHeight="15.75" x14ac:dyDescent="0.25"/>
  <cols>
    <col min="1" max="1" width="4.140625" style="1" customWidth="1"/>
    <col min="2" max="2" width="6.85546875" style="1" customWidth="1"/>
    <col min="3" max="3" width="13.28515625" style="1" customWidth="1"/>
    <col min="4" max="4" width="11.7109375" style="1" customWidth="1"/>
    <col min="5" max="5" width="15.7109375" style="1" customWidth="1"/>
    <col min="6" max="6" width="7.42578125" style="1" customWidth="1"/>
    <col min="7" max="7" width="54.85546875" style="7" customWidth="1"/>
    <col min="8" max="8" width="9.140625" style="3"/>
    <col min="9" max="11" width="9.7109375" style="3" customWidth="1"/>
    <col min="12" max="12" width="8.140625" style="3" customWidth="1"/>
    <col min="13" max="13" width="9.7109375" style="3" customWidth="1"/>
    <col min="14" max="14" width="7.85546875" style="3" customWidth="1"/>
    <col min="15" max="15" width="9.7109375" style="4" customWidth="1"/>
    <col min="16" max="16" width="10" style="3" customWidth="1"/>
    <col min="17" max="17" width="13.28515625" style="5" customWidth="1"/>
    <col min="18" max="18" width="15.85546875" style="5" customWidth="1"/>
    <col min="19" max="19" width="9.140625" style="5" customWidth="1"/>
    <col min="20" max="16384" width="9.140625" style="5"/>
  </cols>
  <sheetData>
    <row r="1" spans="1:18" x14ac:dyDescent="0.25">
      <c r="A1" s="146" t="s">
        <v>0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</row>
    <row r="2" spans="1:18" x14ac:dyDescent="0.25">
      <c r="A2" s="147" t="s">
        <v>15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</row>
    <row r="3" spans="1:18" x14ac:dyDescent="0.25">
      <c r="A3" s="148" t="s">
        <v>28</v>
      </c>
      <c r="B3" s="148"/>
      <c r="C3" s="148"/>
      <c r="D3" s="148"/>
      <c r="E3" s="148"/>
      <c r="F3" s="149"/>
      <c r="Q3" s="6"/>
    </row>
    <row r="4" spans="1:18" x14ac:dyDescent="0.25">
      <c r="A4" s="148" t="s">
        <v>16</v>
      </c>
      <c r="B4" s="148"/>
      <c r="C4" s="148"/>
      <c r="D4" s="148"/>
      <c r="E4" s="148"/>
      <c r="F4" s="150"/>
    </row>
    <row r="5" spans="1:18" x14ac:dyDescent="0.25">
      <c r="A5" s="151" t="s">
        <v>24</v>
      </c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51"/>
      <c r="P5" s="151"/>
      <c r="Q5" s="151"/>
    </row>
    <row r="6" spans="1:18" s="1" customFormat="1" ht="15.75" customHeight="1" x14ac:dyDescent="0.25">
      <c r="A6" s="156" t="s">
        <v>1</v>
      </c>
      <c r="B6" s="156" t="s">
        <v>10</v>
      </c>
      <c r="C6" s="156" t="s">
        <v>12</v>
      </c>
      <c r="D6" s="156" t="s">
        <v>13</v>
      </c>
      <c r="E6" s="156" t="s">
        <v>14</v>
      </c>
      <c r="F6" s="156" t="s">
        <v>2</v>
      </c>
      <c r="G6" s="161" t="s">
        <v>9</v>
      </c>
      <c r="H6" s="159" t="s">
        <v>18</v>
      </c>
      <c r="I6" s="159"/>
      <c r="J6" s="164" t="s">
        <v>30</v>
      </c>
      <c r="K6" s="165"/>
      <c r="L6" s="159" t="s">
        <v>11</v>
      </c>
      <c r="M6" s="159"/>
      <c r="N6" s="159" t="s">
        <v>3</v>
      </c>
      <c r="O6" s="159"/>
      <c r="P6" s="160" t="s">
        <v>19</v>
      </c>
      <c r="Q6" s="152" t="s">
        <v>5</v>
      </c>
    </row>
    <row r="7" spans="1:18" s="1" customFormat="1" x14ac:dyDescent="0.25">
      <c r="A7" s="157"/>
      <c r="B7" s="157"/>
      <c r="C7" s="157"/>
      <c r="D7" s="157"/>
      <c r="E7" s="157"/>
      <c r="F7" s="157"/>
      <c r="G7" s="162"/>
      <c r="H7" s="159"/>
      <c r="I7" s="159"/>
      <c r="J7" s="166"/>
      <c r="K7" s="167"/>
      <c r="L7" s="159"/>
      <c r="M7" s="159"/>
      <c r="N7" s="159"/>
      <c r="O7" s="159"/>
      <c r="P7" s="160"/>
      <c r="Q7" s="153"/>
    </row>
    <row r="8" spans="1:18" s="1" customFormat="1" ht="25.5" x14ac:dyDescent="0.25">
      <c r="A8" s="157"/>
      <c r="B8" s="157"/>
      <c r="C8" s="157"/>
      <c r="D8" s="157"/>
      <c r="E8" s="157"/>
      <c r="F8" s="157"/>
      <c r="G8" s="162"/>
      <c r="H8" s="8" t="s">
        <v>6</v>
      </c>
      <c r="I8" s="9" t="s">
        <v>7</v>
      </c>
      <c r="J8" s="8" t="s">
        <v>6</v>
      </c>
      <c r="K8" s="43" t="s">
        <v>7</v>
      </c>
      <c r="L8" s="8" t="s">
        <v>8</v>
      </c>
      <c r="M8" s="9" t="s">
        <v>7</v>
      </c>
      <c r="N8" s="8" t="s">
        <v>4</v>
      </c>
      <c r="O8" s="10" t="s">
        <v>7</v>
      </c>
      <c r="P8" s="160"/>
      <c r="Q8" s="153"/>
    </row>
    <row r="9" spans="1:18" s="1" customFormat="1" ht="16.5" thickBot="1" x14ac:dyDescent="0.3">
      <c r="A9" s="158"/>
      <c r="B9" s="158"/>
      <c r="C9" s="158"/>
      <c r="D9" s="158"/>
      <c r="E9" s="158"/>
      <c r="F9" s="158"/>
      <c r="G9" s="163"/>
      <c r="H9" s="11"/>
      <c r="I9" s="17" t="s">
        <v>29</v>
      </c>
      <c r="J9" s="48"/>
      <c r="K9" s="17" t="s">
        <v>29</v>
      </c>
      <c r="L9" s="18"/>
      <c r="M9" s="43" t="s">
        <v>29</v>
      </c>
      <c r="N9" s="11"/>
      <c r="O9" s="43" t="s">
        <v>29</v>
      </c>
      <c r="P9" s="9" t="s">
        <v>20</v>
      </c>
      <c r="Q9" s="153"/>
    </row>
    <row r="10" spans="1:18" s="1" customFormat="1" x14ac:dyDescent="0.25">
      <c r="A10" s="154" t="s">
        <v>25</v>
      </c>
      <c r="B10" s="155"/>
      <c r="C10" s="155"/>
      <c r="D10" s="155"/>
      <c r="E10" s="155"/>
      <c r="F10" s="155"/>
      <c r="G10" s="155"/>
      <c r="H10" s="47">
        <v>23.34</v>
      </c>
      <c r="I10" s="32"/>
      <c r="J10" s="47">
        <v>73.53</v>
      </c>
      <c r="K10" s="17"/>
      <c r="L10" s="40">
        <v>19.55</v>
      </c>
      <c r="M10" s="34"/>
      <c r="N10" s="49">
        <v>54</v>
      </c>
      <c r="O10" s="35"/>
      <c r="P10" s="36"/>
      <c r="Q10" s="168"/>
      <c r="R10" s="12"/>
    </row>
    <row r="11" spans="1:18" s="114" customFormat="1" x14ac:dyDescent="0.25">
      <c r="A11" s="112"/>
      <c r="B11" s="113"/>
      <c r="C11" s="113"/>
      <c r="D11" s="113"/>
      <c r="E11" s="113"/>
      <c r="F11" s="113"/>
      <c r="G11" s="113"/>
      <c r="H11" s="123"/>
      <c r="I11" s="32"/>
      <c r="J11" s="123"/>
      <c r="K11" s="17"/>
      <c r="L11" s="121"/>
      <c r="M11" s="34"/>
      <c r="N11" s="122"/>
      <c r="O11" s="35"/>
      <c r="P11" s="36"/>
      <c r="Q11" s="116"/>
      <c r="R11" s="115"/>
    </row>
    <row r="12" spans="1:18" s="30" customFormat="1" ht="26.25" x14ac:dyDescent="0.25">
      <c r="A12" s="13">
        <v>1</v>
      </c>
      <c r="B12" s="96">
        <v>2904</v>
      </c>
      <c r="C12" s="96" t="s">
        <v>230</v>
      </c>
      <c r="D12" s="96" t="s">
        <v>122</v>
      </c>
      <c r="E12" s="96" t="s">
        <v>162</v>
      </c>
      <c r="F12" s="96">
        <v>10</v>
      </c>
      <c r="G12" s="96" t="s">
        <v>42</v>
      </c>
      <c r="H12" s="37">
        <v>23.34</v>
      </c>
      <c r="I12" s="29">
        <f>25*$H$10/H12</f>
        <v>25</v>
      </c>
      <c r="J12" s="8">
        <v>76.760000000000005</v>
      </c>
      <c r="K12" s="43">
        <f>25*$J$10/J12</f>
        <v>23.948019801980198</v>
      </c>
      <c r="L12" s="39">
        <v>18.7</v>
      </c>
      <c r="M12" s="29">
        <f>25*L12/$L$10</f>
        <v>23.913043478260867</v>
      </c>
      <c r="N12" s="38">
        <v>51</v>
      </c>
      <c r="O12" s="29">
        <f>25*N12/$N$10</f>
        <v>23.611111111111111</v>
      </c>
      <c r="P12" s="29">
        <f>I12+M12+O12+K12</f>
        <v>96.472174391352169</v>
      </c>
      <c r="Q12" s="127">
        <v>1</v>
      </c>
      <c r="R12" s="31" t="s">
        <v>317</v>
      </c>
    </row>
    <row r="13" spans="1:18" s="1" customFormat="1" ht="27.75" customHeight="1" x14ac:dyDescent="0.25">
      <c r="A13" s="13">
        <v>2</v>
      </c>
      <c r="B13" s="96">
        <v>4118</v>
      </c>
      <c r="C13" s="96" t="s">
        <v>211</v>
      </c>
      <c r="D13" s="96" t="s">
        <v>119</v>
      </c>
      <c r="E13" s="96" t="s">
        <v>156</v>
      </c>
      <c r="F13" s="96">
        <v>11</v>
      </c>
      <c r="G13" s="96" t="s">
        <v>57</v>
      </c>
      <c r="H13" s="37">
        <v>33.9</v>
      </c>
      <c r="I13" s="43">
        <f>25*$H$10/H13</f>
        <v>17.212389380530976</v>
      </c>
      <c r="J13" s="8">
        <v>73.53</v>
      </c>
      <c r="K13" s="43">
        <f>25*$J$10/J13</f>
        <v>25</v>
      </c>
      <c r="L13" s="8">
        <v>19.2</v>
      </c>
      <c r="M13" s="43">
        <f>25*L13/$L$10</f>
        <v>24.552429667519181</v>
      </c>
      <c r="N13" s="38">
        <v>52</v>
      </c>
      <c r="O13" s="43">
        <f>25*N13/$N$10</f>
        <v>24.074074074074073</v>
      </c>
      <c r="P13" s="43">
        <f>I13+M13+O13+K13</f>
        <v>90.838893122124233</v>
      </c>
      <c r="Q13" s="41">
        <v>2</v>
      </c>
      <c r="R13" s="5" t="s">
        <v>315</v>
      </c>
    </row>
    <row r="14" spans="1:18" s="1" customFormat="1" ht="27.75" customHeight="1" x14ac:dyDescent="0.25">
      <c r="A14" s="13">
        <v>3</v>
      </c>
      <c r="B14" s="96">
        <v>5803</v>
      </c>
      <c r="C14" s="96" t="s">
        <v>229</v>
      </c>
      <c r="D14" s="96" t="s">
        <v>161</v>
      </c>
      <c r="E14" s="96" t="s">
        <v>127</v>
      </c>
      <c r="F14" s="96">
        <v>11</v>
      </c>
      <c r="G14" s="96" t="s">
        <v>103</v>
      </c>
      <c r="H14" s="37">
        <v>32.340000000000003</v>
      </c>
      <c r="I14" s="43">
        <f>25*$H$10/H14</f>
        <v>18.042671614100183</v>
      </c>
      <c r="J14" s="8">
        <v>83.36</v>
      </c>
      <c r="K14" s="43">
        <f>25*$J$10/J14</f>
        <v>22.051943378119002</v>
      </c>
      <c r="L14" s="39">
        <v>19.55</v>
      </c>
      <c r="M14" s="43">
        <f>25*L14/$L$10</f>
        <v>25</v>
      </c>
      <c r="N14" s="38">
        <v>52</v>
      </c>
      <c r="O14" s="43">
        <f>25*N14/$N$10</f>
        <v>24.074074074074073</v>
      </c>
      <c r="P14" s="43">
        <f>I14+M14+O14+K14</f>
        <v>89.168689066293268</v>
      </c>
      <c r="Q14" s="41">
        <v>3</v>
      </c>
      <c r="R14" s="5" t="s">
        <v>315</v>
      </c>
    </row>
    <row r="15" spans="1:18" s="1" customFormat="1" ht="27.75" customHeight="1" x14ac:dyDescent="0.25">
      <c r="A15" s="13">
        <v>4</v>
      </c>
      <c r="B15" s="96">
        <v>4108</v>
      </c>
      <c r="C15" s="96" t="s">
        <v>206</v>
      </c>
      <c r="D15" s="96" t="s">
        <v>207</v>
      </c>
      <c r="E15" s="96" t="s">
        <v>98</v>
      </c>
      <c r="F15" s="96">
        <v>9</v>
      </c>
      <c r="G15" s="96" t="s">
        <v>57</v>
      </c>
      <c r="H15" s="37">
        <v>27.41</v>
      </c>
      <c r="I15" s="43">
        <f>25*$H$10/H15</f>
        <v>21.287851149215616</v>
      </c>
      <c r="J15" s="8">
        <v>99.45</v>
      </c>
      <c r="K15" s="43">
        <f>25*$J$10/J15</f>
        <v>18.4841628959276</v>
      </c>
      <c r="L15" s="8">
        <v>17.5</v>
      </c>
      <c r="M15" s="43">
        <f>25*L15/$L$10</f>
        <v>22.37851662404092</v>
      </c>
      <c r="N15" s="38">
        <v>29</v>
      </c>
      <c r="O15" s="43">
        <f>25*N15/$N$10</f>
        <v>13.425925925925926</v>
      </c>
      <c r="P15" s="43">
        <f>I15+M15+O15+K15</f>
        <v>75.576456595110059</v>
      </c>
      <c r="Q15" s="45">
        <v>4</v>
      </c>
      <c r="R15" s="5" t="s">
        <v>315</v>
      </c>
    </row>
    <row r="16" spans="1:18" s="1" customFormat="1" ht="27.75" customHeight="1" x14ac:dyDescent="0.25">
      <c r="A16" s="13">
        <v>5</v>
      </c>
      <c r="B16" s="96">
        <v>2903</v>
      </c>
      <c r="C16" s="96" t="s">
        <v>238</v>
      </c>
      <c r="D16" s="96" t="s">
        <v>239</v>
      </c>
      <c r="E16" s="96" t="s">
        <v>117</v>
      </c>
      <c r="F16" s="96">
        <v>9</v>
      </c>
      <c r="G16" s="96" t="s">
        <v>42</v>
      </c>
      <c r="H16" s="37">
        <v>38.270000000000003</v>
      </c>
      <c r="I16" s="43">
        <f>25*$H$10/H16</f>
        <v>15.246929709955577</v>
      </c>
      <c r="J16" s="8">
        <v>84.09</v>
      </c>
      <c r="K16" s="43">
        <f>25*$J$10/J16</f>
        <v>21.86050660007135</v>
      </c>
      <c r="L16" s="39">
        <v>18.3</v>
      </c>
      <c r="M16" s="43">
        <f>25*L16/$L$10</f>
        <v>23.401534526854221</v>
      </c>
      <c r="N16" s="38">
        <v>32</v>
      </c>
      <c r="O16" s="43">
        <f>25*N16/$N$10</f>
        <v>14.814814814814815</v>
      </c>
      <c r="P16" s="43">
        <f>I16+M16+O16+K16</f>
        <v>75.323785651695971</v>
      </c>
      <c r="Q16" s="41">
        <v>5</v>
      </c>
      <c r="R16" s="5" t="s">
        <v>315</v>
      </c>
    </row>
    <row r="17" spans="1:19" s="14" customFormat="1" ht="27.75" customHeight="1" x14ac:dyDescent="0.25">
      <c r="A17" s="13">
        <v>6</v>
      </c>
      <c r="B17" s="96">
        <v>5802</v>
      </c>
      <c r="C17" s="22" t="s">
        <v>197</v>
      </c>
      <c r="D17" s="22" t="s">
        <v>198</v>
      </c>
      <c r="E17" s="22" t="s">
        <v>162</v>
      </c>
      <c r="F17" s="19">
        <v>11</v>
      </c>
      <c r="G17" s="96" t="s">
        <v>103</v>
      </c>
      <c r="H17" s="37">
        <v>57.28</v>
      </c>
      <c r="I17" s="43">
        <f>25*$H$10/H17</f>
        <v>10.186801675977653</v>
      </c>
      <c r="J17" s="8">
        <v>94.21</v>
      </c>
      <c r="K17" s="43">
        <f>25*$J$10/J17</f>
        <v>19.512259845027067</v>
      </c>
      <c r="L17" s="8">
        <v>18.399999999999999</v>
      </c>
      <c r="M17" s="43">
        <f>25*L17/$L$10</f>
        <v>23.529411764705877</v>
      </c>
      <c r="N17" s="38">
        <v>47</v>
      </c>
      <c r="O17" s="43">
        <f>25*N17/$N$10</f>
        <v>21.75925925925926</v>
      </c>
      <c r="P17" s="43">
        <f>I17+M17+O17+K17</f>
        <v>74.987732544969859</v>
      </c>
      <c r="Q17" s="45">
        <v>6</v>
      </c>
      <c r="R17" s="5" t="s">
        <v>315</v>
      </c>
    </row>
    <row r="18" spans="1:19" s="14" customFormat="1" ht="27.75" customHeight="1" x14ac:dyDescent="0.25">
      <c r="A18" s="13">
        <v>9</v>
      </c>
      <c r="B18" s="96">
        <v>4208</v>
      </c>
      <c r="C18" s="96" t="s">
        <v>212</v>
      </c>
      <c r="D18" s="96" t="s">
        <v>213</v>
      </c>
      <c r="E18" s="96" t="s">
        <v>120</v>
      </c>
      <c r="F18" s="97">
        <v>11</v>
      </c>
      <c r="G18" s="21" t="s">
        <v>80</v>
      </c>
      <c r="H18" s="37">
        <v>66.17</v>
      </c>
      <c r="I18" s="43">
        <f>25*$H$10/H18</f>
        <v>8.8181955568988961</v>
      </c>
      <c r="J18" s="8">
        <v>110.13</v>
      </c>
      <c r="K18" s="43">
        <f>25*$J$10/J18</f>
        <v>16.691637156088259</v>
      </c>
      <c r="L18" s="8">
        <v>19.399999999999999</v>
      </c>
      <c r="M18" s="43">
        <f>25*L18/$L$10</f>
        <v>24.808184143222501</v>
      </c>
      <c r="N18" s="38">
        <v>47</v>
      </c>
      <c r="O18" s="43">
        <f>25*N18/$N$10</f>
        <v>21.75925925925926</v>
      </c>
      <c r="P18" s="43">
        <f>I18+M18+O18+K18</f>
        <v>72.077276115468919</v>
      </c>
      <c r="Q18" s="41">
        <v>7</v>
      </c>
      <c r="R18" s="5" t="s">
        <v>315</v>
      </c>
    </row>
    <row r="19" spans="1:19" s="14" customFormat="1" ht="27.75" customHeight="1" x14ac:dyDescent="0.25">
      <c r="A19" s="13">
        <v>7</v>
      </c>
      <c r="B19" s="96">
        <v>5801</v>
      </c>
      <c r="C19" s="96" t="s">
        <v>157</v>
      </c>
      <c r="D19" s="96" t="s">
        <v>222</v>
      </c>
      <c r="E19" s="96" t="s">
        <v>200</v>
      </c>
      <c r="F19" s="96">
        <v>11</v>
      </c>
      <c r="G19" s="96" t="s">
        <v>103</v>
      </c>
      <c r="H19" s="37">
        <v>52.25</v>
      </c>
      <c r="I19" s="43">
        <f>25*$H$10/H19</f>
        <v>11.167464114832535</v>
      </c>
      <c r="J19" s="8">
        <v>83.12</v>
      </c>
      <c r="K19" s="43">
        <f>25*$J$10/J19</f>
        <v>22.115615976900866</v>
      </c>
      <c r="L19" s="8">
        <v>14.5</v>
      </c>
      <c r="M19" s="43">
        <f>25*L19/$L$10</f>
        <v>18.542199488491047</v>
      </c>
      <c r="N19" s="38">
        <v>43</v>
      </c>
      <c r="O19" s="43">
        <f>25*N19/$N$10</f>
        <v>19.907407407407408</v>
      </c>
      <c r="P19" s="43">
        <f>I19+M19+O19+K19</f>
        <v>71.732686987631865</v>
      </c>
      <c r="Q19" s="41">
        <v>8</v>
      </c>
      <c r="R19" s="5" t="s">
        <v>315</v>
      </c>
    </row>
    <row r="20" spans="1:19" s="14" customFormat="1" ht="27.75" customHeight="1" x14ac:dyDescent="0.25">
      <c r="A20" s="13">
        <v>10</v>
      </c>
      <c r="B20" s="96">
        <v>3686</v>
      </c>
      <c r="C20" s="96" t="s">
        <v>236</v>
      </c>
      <c r="D20" s="96" t="s">
        <v>237</v>
      </c>
      <c r="E20" s="96" t="s">
        <v>127</v>
      </c>
      <c r="F20" s="96">
        <v>10</v>
      </c>
      <c r="G20" s="96" t="s">
        <v>108</v>
      </c>
      <c r="H20" s="37">
        <v>102.08</v>
      </c>
      <c r="I20" s="43">
        <f>25*$H$10/H20</f>
        <v>5.716105015673981</v>
      </c>
      <c r="J20" s="8">
        <v>84.888999999999996</v>
      </c>
      <c r="K20" s="126">
        <f>25*$J$10/J20</f>
        <v>21.654749142998504</v>
      </c>
      <c r="L20" s="39">
        <v>16.2</v>
      </c>
      <c r="M20" s="43">
        <f>25*L20/$L$10</f>
        <v>20.716112531969308</v>
      </c>
      <c r="N20" s="38">
        <v>51</v>
      </c>
      <c r="O20" s="43">
        <f>25*N20/$N$10</f>
        <v>23.611111111111111</v>
      </c>
      <c r="P20" s="43">
        <f>I20+M20+O20+K20</f>
        <v>71.698077801752902</v>
      </c>
      <c r="Q20" s="45">
        <v>9</v>
      </c>
      <c r="R20" s="5" t="s">
        <v>315</v>
      </c>
    </row>
    <row r="21" spans="1:19" s="14" customFormat="1" ht="27.75" customHeight="1" x14ac:dyDescent="0.2">
      <c r="A21" s="13">
        <v>8</v>
      </c>
      <c r="B21" s="96">
        <v>4902</v>
      </c>
      <c r="C21" s="96" t="s">
        <v>192</v>
      </c>
      <c r="D21" s="96" t="s">
        <v>126</v>
      </c>
      <c r="E21" s="96" t="s">
        <v>193</v>
      </c>
      <c r="F21" s="96">
        <v>9</v>
      </c>
      <c r="G21" s="96" t="s">
        <v>182</v>
      </c>
      <c r="H21" s="37">
        <v>36.07</v>
      </c>
      <c r="I21" s="43">
        <f>25*$H$10/H21</f>
        <v>16.176878292209594</v>
      </c>
      <c r="J21" s="8">
        <v>113.67</v>
      </c>
      <c r="K21" s="43">
        <f>25*$J$10/J21</f>
        <v>16.171813143309581</v>
      </c>
      <c r="L21" s="8">
        <v>16.899999999999999</v>
      </c>
      <c r="M21" s="43">
        <f>25*L21/$L$10</f>
        <v>21.611253196930942</v>
      </c>
      <c r="N21" s="38">
        <v>33</v>
      </c>
      <c r="O21" s="43">
        <f>25*N21/$N$10</f>
        <v>15.277777777777779</v>
      </c>
      <c r="P21" s="43">
        <f>I21+M21+O21+K21</f>
        <v>69.237722410227903</v>
      </c>
      <c r="Q21" s="45">
        <v>10</v>
      </c>
    </row>
    <row r="22" spans="1:19" s="14" customFormat="1" ht="27.75" customHeight="1" x14ac:dyDescent="0.2">
      <c r="A22" s="13">
        <v>11</v>
      </c>
      <c r="B22" s="96">
        <v>2704</v>
      </c>
      <c r="C22" s="96" t="s">
        <v>231</v>
      </c>
      <c r="D22" s="96" t="s">
        <v>161</v>
      </c>
      <c r="E22" s="96" t="s">
        <v>117</v>
      </c>
      <c r="F22" s="96">
        <v>9</v>
      </c>
      <c r="G22" s="96" t="s">
        <v>107</v>
      </c>
      <c r="H22" s="37">
        <v>56.97</v>
      </c>
      <c r="I22" s="43">
        <f>25*$H$10/H22</f>
        <v>10.242232754081096</v>
      </c>
      <c r="J22" s="8">
        <v>129.87</v>
      </c>
      <c r="K22" s="43">
        <f>25*$J$10/J22</f>
        <v>14.154539154539155</v>
      </c>
      <c r="L22" s="39">
        <v>17.600000000000001</v>
      </c>
      <c r="M22" s="43">
        <f>25*L22/$L$10</f>
        <v>22.506393861892587</v>
      </c>
      <c r="N22" s="38">
        <v>45</v>
      </c>
      <c r="O22" s="43">
        <f>25*N22/$N$10</f>
        <v>20.833333333333332</v>
      </c>
      <c r="P22" s="43">
        <f>I22+M22+O22+K22</f>
        <v>67.736499103846171</v>
      </c>
      <c r="Q22" s="41">
        <v>11</v>
      </c>
    </row>
    <row r="23" spans="1:19" s="14" customFormat="1" ht="27.75" customHeight="1" x14ac:dyDescent="0.2">
      <c r="A23" s="13">
        <v>13</v>
      </c>
      <c r="B23" s="96">
        <v>2705</v>
      </c>
      <c r="C23" s="96" t="s">
        <v>214</v>
      </c>
      <c r="D23" s="96" t="s">
        <v>215</v>
      </c>
      <c r="E23" s="96" t="s">
        <v>162</v>
      </c>
      <c r="F23" s="96">
        <v>10</v>
      </c>
      <c r="G23" s="96" t="s">
        <v>107</v>
      </c>
      <c r="H23" s="37">
        <v>57.22</v>
      </c>
      <c r="I23" s="43">
        <f>25*$H$10/H23</f>
        <v>10.197483397413492</v>
      </c>
      <c r="J23" s="8">
        <v>130.53</v>
      </c>
      <c r="K23" s="43">
        <f>25*$J$10/J23</f>
        <v>14.08296943231441</v>
      </c>
      <c r="L23" s="8">
        <v>15.9</v>
      </c>
      <c r="M23" s="43">
        <f>25*L23/$L$10</f>
        <v>20.332480818414322</v>
      </c>
      <c r="N23" s="38">
        <v>48</v>
      </c>
      <c r="O23" s="43">
        <f>25*N23/$N$10</f>
        <v>22.222222222222221</v>
      </c>
      <c r="P23" s="43">
        <f>I23+M23+O23+K23</f>
        <v>66.835155870364446</v>
      </c>
      <c r="Q23" s="41">
        <v>12</v>
      </c>
    </row>
    <row r="24" spans="1:19" s="14" customFormat="1" ht="27.75" customHeight="1" x14ac:dyDescent="0.2">
      <c r="A24" s="13">
        <v>12</v>
      </c>
      <c r="B24" s="96">
        <v>2605</v>
      </c>
      <c r="C24" s="96" t="s">
        <v>227</v>
      </c>
      <c r="D24" s="96" t="s">
        <v>228</v>
      </c>
      <c r="E24" s="96" t="s">
        <v>127</v>
      </c>
      <c r="F24" s="103">
        <v>10</v>
      </c>
      <c r="G24" s="96" t="s">
        <v>169</v>
      </c>
      <c r="H24" s="37">
        <v>134.47</v>
      </c>
      <c r="I24" s="43">
        <f>25*$H$10/H24</f>
        <v>4.3392578270246149</v>
      </c>
      <c r="J24" s="8">
        <v>109.21</v>
      </c>
      <c r="K24" s="43">
        <f>25*$J$10/J24</f>
        <v>16.832249793974913</v>
      </c>
      <c r="L24" s="39">
        <v>18.5</v>
      </c>
      <c r="M24" s="43">
        <f>25*L24/$L$10</f>
        <v>23.657289002557544</v>
      </c>
      <c r="N24" s="38">
        <v>47</v>
      </c>
      <c r="O24" s="43">
        <f>25*N24/$N$10</f>
        <v>21.75925925925926</v>
      </c>
      <c r="P24" s="43">
        <f>I24+M24+O24+K24</f>
        <v>66.588055882816334</v>
      </c>
      <c r="Q24" s="45">
        <v>13</v>
      </c>
    </row>
    <row r="25" spans="1:19" s="14" customFormat="1" ht="27.75" customHeight="1" x14ac:dyDescent="0.2">
      <c r="A25" s="13">
        <v>14</v>
      </c>
      <c r="B25" s="26">
        <v>4206</v>
      </c>
      <c r="C25" s="25" t="s">
        <v>235</v>
      </c>
      <c r="D25" s="25" t="s">
        <v>119</v>
      </c>
      <c r="E25" s="25" t="s">
        <v>188</v>
      </c>
      <c r="F25" s="25">
        <v>9</v>
      </c>
      <c r="G25" s="21" t="s">
        <v>80</v>
      </c>
      <c r="H25" s="37">
        <v>45.45</v>
      </c>
      <c r="I25" s="43">
        <f>25*$H$10/H25</f>
        <v>12.838283828382837</v>
      </c>
      <c r="J25" s="8">
        <v>125</v>
      </c>
      <c r="K25" s="43">
        <f>25*$J$10/J25</f>
        <v>14.706</v>
      </c>
      <c r="L25" s="39">
        <v>10.3</v>
      </c>
      <c r="M25" s="43">
        <f>25*L25/$L$10</f>
        <v>13.171355498721228</v>
      </c>
      <c r="N25" s="38">
        <v>49</v>
      </c>
      <c r="O25" s="43">
        <f>25*N25/$N$10</f>
        <v>22.685185185185187</v>
      </c>
      <c r="P25" s="43">
        <f>I25+M25+O25+K25</f>
        <v>63.400824512289248</v>
      </c>
      <c r="Q25" s="45">
        <v>14</v>
      </c>
    </row>
    <row r="26" spans="1:19" s="14" customFormat="1" ht="27.75" customHeight="1" x14ac:dyDescent="0.2">
      <c r="A26" s="13">
        <v>16</v>
      </c>
      <c r="B26" s="96">
        <v>3687</v>
      </c>
      <c r="C26" s="96" t="s">
        <v>199</v>
      </c>
      <c r="D26" s="96" t="s">
        <v>161</v>
      </c>
      <c r="E26" s="96" t="s">
        <v>200</v>
      </c>
      <c r="F26" s="96">
        <v>10</v>
      </c>
      <c r="G26" s="96" t="s">
        <v>108</v>
      </c>
      <c r="H26" s="37">
        <v>131.75</v>
      </c>
      <c r="I26" s="43">
        <f>25*$H$10/H26</f>
        <v>4.4288425047438329</v>
      </c>
      <c r="J26" s="8">
        <v>114.56</v>
      </c>
      <c r="K26" s="43">
        <f>25*$J$10/J26</f>
        <v>16.046176675977652</v>
      </c>
      <c r="L26" s="8">
        <v>16</v>
      </c>
      <c r="M26" s="43">
        <f>25*L26/$L$10</f>
        <v>20.460358056265985</v>
      </c>
      <c r="N26" s="38">
        <v>45</v>
      </c>
      <c r="O26" s="43">
        <f>25*N26/$N$10</f>
        <v>20.833333333333332</v>
      </c>
      <c r="P26" s="43">
        <f>I26+M26+O26+K26</f>
        <v>61.768710570320806</v>
      </c>
      <c r="Q26" s="45">
        <v>15</v>
      </c>
    </row>
    <row r="27" spans="1:19" s="14" customFormat="1" ht="27.75" customHeight="1" x14ac:dyDescent="0.2">
      <c r="A27" s="13">
        <v>17</v>
      </c>
      <c r="B27" s="96">
        <v>3901</v>
      </c>
      <c r="C27" s="97" t="s">
        <v>201</v>
      </c>
      <c r="D27" s="97" t="s">
        <v>202</v>
      </c>
      <c r="E27" s="97" t="s">
        <v>68</v>
      </c>
      <c r="F27" s="96">
        <v>11</v>
      </c>
      <c r="G27" s="96" t="s">
        <v>240</v>
      </c>
      <c r="H27" s="37">
        <v>151.13</v>
      </c>
      <c r="I27" s="43">
        <f>25*$H$10/H27</f>
        <v>3.8609144445179648</v>
      </c>
      <c r="J27" s="8">
        <v>89.15</v>
      </c>
      <c r="K27" s="43">
        <f>25*$J$10/J27</f>
        <v>20.619742007851933</v>
      </c>
      <c r="L27" s="8">
        <v>12.6</v>
      </c>
      <c r="M27" s="43">
        <f>25*L27/$L$10</f>
        <v>16.112531969309462</v>
      </c>
      <c r="N27" s="38">
        <v>44</v>
      </c>
      <c r="O27" s="43">
        <f>25*N27/$N$10</f>
        <v>20.37037037037037</v>
      </c>
      <c r="P27" s="43">
        <f>I27+M27+O27+K27</f>
        <v>60.963558792049731</v>
      </c>
      <c r="Q27" s="41">
        <v>16</v>
      </c>
    </row>
    <row r="28" spans="1:19" s="14" customFormat="1" ht="27.75" customHeight="1" x14ac:dyDescent="0.2">
      <c r="A28" s="13">
        <v>15</v>
      </c>
      <c r="B28" s="96">
        <v>5103</v>
      </c>
      <c r="C28" s="96" t="s">
        <v>234</v>
      </c>
      <c r="D28" s="96" t="s">
        <v>228</v>
      </c>
      <c r="E28" s="96" t="s">
        <v>129</v>
      </c>
      <c r="F28" s="96">
        <v>9</v>
      </c>
      <c r="G28" s="96" t="s">
        <v>65</v>
      </c>
      <c r="H28" s="37">
        <v>129.53</v>
      </c>
      <c r="I28" s="43">
        <f>25*$H$10/H28</f>
        <v>4.5047479348413493</v>
      </c>
      <c r="J28" s="8">
        <v>88.12</v>
      </c>
      <c r="K28" s="43">
        <f>25*$J$10/J28</f>
        <v>20.860758057194733</v>
      </c>
      <c r="L28" s="39">
        <v>13</v>
      </c>
      <c r="M28" s="43">
        <f>25*L28/$L$10</f>
        <v>16.624040920716112</v>
      </c>
      <c r="N28" s="38">
        <v>40</v>
      </c>
      <c r="O28" s="43">
        <f>25*N28/$N$10</f>
        <v>18.518518518518519</v>
      </c>
      <c r="P28" s="43">
        <f>I28+M28+O28+K28</f>
        <v>60.508065431270708</v>
      </c>
      <c r="Q28" s="41">
        <v>17</v>
      </c>
    </row>
    <row r="29" spans="1:19" s="14" customFormat="1" ht="27.75" customHeight="1" x14ac:dyDescent="0.2">
      <c r="A29" s="13">
        <v>20</v>
      </c>
      <c r="B29" s="96">
        <v>2802</v>
      </c>
      <c r="C29" s="96" t="s">
        <v>223</v>
      </c>
      <c r="D29" s="96" t="s">
        <v>134</v>
      </c>
      <c r="E29" s="96" t="s">
        <v>120</v>
      </c>
      <c r="F29" s="96">
        <v>10</v>
      </c>
      <c r="G29" s="96" t="s">
        <v>109</v>
      </c>
      <c r="H29" s="37">
        <v>153.93</v>
      </c>
      <c r="I29" s="43">
        <f>25*$H$10/H29</f>
        <v>3.790684077177938</v>
      </c>
      <c r="J29" s="8">
        <v>104.9</v>
      </c>
      <c r="K29" s="43">
        <f>25*$J$10/J29</f>
        <v>17.523832221163012</v>
      </c>
      <c r="L29" s="8">
        <v>13.6</v>
      </c>
      <c r="M29" s="43">
        <f>25*L29/$L$10</f>
        <v>17.391304347826086</v>
      </c>
      <c r="N29" s="38">
        <v>40</v>
      </c>
      <c r="O29" s="43">
        <f>25*N29/$N$10</f>
        <v>18.518518518518519</v>
      </c>
      <c r="P29" s="43">
        <f>I29+M29+O29+K29</f>
        <v>57.224339164685553</v>
      </c>
      <c r="Q29" s="45">
        <v>18</v>
      </c>
    </row>
    <row r="30" spans="1:19" s="14" customFormat="1" ht="27.75" customHeight="1" x14ac:dyDescent="0.2">
      <c r="A30" s="13">
        <v>19</v>
      </c>
      <c r="B30" s="96">
        <v>5603</v>
      </c>
      <c r="C30" s="96" t="s">
        <v>232</v>
      </c>
      <c r="D30" s="96" t="s">
        <v>233</v>
      </c>
      <c r="E30" s="96" t="s">
        <v>117</v>
      </c>
      <c r="F30" s="96">
        <v>11</v>
      </c>
      <c r="G30" s="96" t="s">
        <v>186</v>
      </c>
      <c r="H30" s="37">
        <v>146.22</v>
      </c>
      <c r="I30" s="43">
        <f>25*$H$10/H30</f>
        <v>3.9905621665982767</v>
      </c>
      <c r="J30" s="8">
        <v>103.15</v>
      </c>
      <c r="K30" s="43">
        <f>25*$J$10/J30</f>
        <v>17.821134270479881</v>
      </c>
      <c r="L30" s="39">
        <v>15.5</v>
      </c>
      <c r="M30" s="43">
        <f>25*L30/$L$10</f>
        <v>19.820971867007671</v>
      </c>
      <c r="N30" s="38">
        <v>30</v>
      </c>
      <c r="O30" s="43">
        <f>25*N30/$N$10</f>
        <v>13.888888888888889</v>
      </c>
      <c r="P30" s="43">
        <f>I30+M30+O30+K30</f>
        <v>55.521557192974718</v>
      </c>
      <c r="Q30" s="41">
        <v>19</v>
      </c>
      <c r="S30" s="14">
        <v>25</v>
      </c>
    </row>
    <row r="31" spans="1:19" s="14" customFormat="1" ht="27.75" customHeight="1" x14ac:dyDescent="0.2">
      <c r="A31" s="13">
        <v>21</v>
      </c>
      <c r="B31" s="96">
        <v>5703</v>
      </c>
      <c r="C31" s="96" t="s">
        <v>209</v>
      </c>
      <c r="D31" s="96" t="s">
        <v>210</v>
      </c>
      <c r="E31" s="96" t="s">
        <v>120</v>
      </c>
      <c r="F31" s="97">
        <v>10</v>
      </c>
      <c r="G31" s="21" t="s">
        <v>38</v>
      </c>
      <c r="H31" s="37">
        <v>145.72</v>
      </c>
      <c r="I31" s="43">
        <f>25*$H$10/H31</f>
        <v>4.004254735108427</v>
      </c>
      <c r="J31" s="8">
        <v>104.33</v>
      </c>
      <c r="K31" s="43">
        <f>25*$J$10/J31</f>
        <v>17.619572510303843</v>
      </c>
      <c r="L31" s="8">
        <v>15.93</v>
      </c>
      <c r="M31" s="43">
        <f>25*L31/$L$10</f>
        <v>20.370843989769821</v>
      </c>
      <c r="N31" s="38">
        <v>26</v>
      </c>
      <c r="O31" s="43">
        <f>25*N31/$N$10</f>
        <v>12.037037037037036</v>
      </c>
      <c r="P31" s="43">
        <f>I31+M31+O31+K31</f>
        <v>54.031708272219134</v>
      </c>
      <c r="Q31" s="41">
        <v>20</v>
      </c>
    </row>
    <row r="32" spans="1:19" s="14" customFormat="1" ht="27.75" customHeight="1" x14ac:dyDescent="0.2">
      <c r="A32" s="13">
        <v>22</v>
      </c>
      <c r="B32" s="26">
        <v>2303</v>
      </c>
      <c r="C32" s="19" t="s">
        <v>208</v>
      </c>
      <c r="D32" s="19" t="s">
        <v>119</v>
      </c>
      <c r="E32" s="19" t="s">
        <v>123</v>
      </c>
      <c r="F32" s="19">
        <v>11</v>
      </c>
      <c r="G32" s="21" t="s">
        <v>146</v>
      </c>
      <c r="H32" s="37">
        <v>156.53</v>
      </c>
      <c r="I32" s="43">
        <f>25*$H$10/H32</f>
        <v>3.7277199258928002</v>
      </c>
      <c r="J32" s="8">
        <v>131.44</v>
      </c>
      <c r="K32" s="43">
        <f>25*$J$10/J32</f>
        <v>13.985468654899574</v>
      </c>
      <c r="L32" s="8">
        <v>14.8</v>
      </c>
      <c r="M32" s="43">
        <f>25*L32/$L$10</f>
        <v>18.925831202046034</v>
      </c>
      <c r="N32" s="38">
        <v>34</v>
      </c>
      <c r="O32" s="43">
        <f>25*N32/$N$10</f>
        <v>15.74074074074074</v>
      </c>
      <c r="P32" s="43">
        <f>I32+M32+O32+K32</f>
        <v>52.379760523579151</v>
      </c>
      <c r="Q32" s="45">
        <v>21</v>
      </c>
    </row>
    <row r="33" spans="1:17" s="14" customFormat="1" ht="27.75" customHeight="1" x14ac:dyDescent="0.2">
      <c r="A33" s="13">
        <v>25</v>
      </c>
      <c r="B33" s="96">
        <v>3301</v>
      </c>
      <c r="C33" s="96" t="s">
        <v>203</v>
      </c>
      <c r="D33" s="96" t="s">
        <v>204</v>
      </c>
      <c r="E33" s="96" t="s">
        <v>205</v>
      </c>
      <c r="F33" s="96">
        <v>11</v>
      </c>
      <c r="G33" s="96" t="s">
        <v>241</v>
      </c>
      <c r="H33" s="37">
        <v>157.68</v>
      </c>
      <c r="I33" s="43">
        <f>25*$H$10/H33</f>
        <v>3.7005327245053272</v>
      </c>
      <c r="J33" s="8">
        <v>120.86</v>
      </c>
      <c r="K33" s="43">
        <f>25*$J$10/J33</f>
        <v>15.209746814496111</v>
      </c>
      <c r="L33" s="8">
        <v>13.3</v>
      </c>
      <c r="M33" s="43">
        <f>25*L33/$L$10</f>
        <v>17.007672634271099</v>
      </c>
      <c r="N33" s="38">
        <v>32</v>
      </c>
      <c r="O33" s="43">
        <f>25*N33/$N$10</f>
        <v>14.814814814814815</v>
      </c>
      <c r="P33" s="43">
        <f>I33+M33+O33+K33</f>
        <v>50.732766988087349</v>
      </c>
      <c r="Q33" s="41">
        <v>22</v>
      </c>
    </row>
    <row r="34" spans="1:17" s="14" customFormat="1" ht="27.75" customHeight="1" x14ac:dyDescent="0.2">
      <c r="A34" s="13">
        <v>24</v>
      </c>
      <c r="B34" s="96">
        <v>5312</v>
      </c>
      <c r="C34" s="22" t="s">
        <v>216</v>
      </c>
      <c r="D34" s="22" t="s">
        <v>215</v>
      </c>
      <c r="E34" s="22" t="s">
        <v>127</v>
      </c>
      <c r="F34" s="98">
        <v>11</v>
      </c>
      <c r="G34" s="96" t="s">
        <v>46</v>
      </c>
      <c r="H34" s="37">
        <v>149.34</v>
      </c>
      <c r="I34" s="43">
        <f>25*$H$10/H34</f>
        <v>3.9071916432302127</v>
      </c>
      <c r="J34" s="8">
        <v>122.31</v>
      </c>
      <c r="K34" s="43">
        <f>25*$J$10/J34</f>
        <v>15.02943340691685</v>
      </c>
      <c r="L34" s="8">
        <v>13.5</v>
      </c>
      <c r="M34" s="43">
        <f>25*L34/$L$10</f>
        <v>17.263427109974423</v>
      </c>
      <c r="N34" s="38">
        <v>31</v>
      </c>
      <c r="O34" s="43">
        <f>25*N34/$N$10</f>
        <v>14.351851851851851</v>
      </c>
      <c r="P34" s="43">
        <f>I34+M34+O34+K34</f>
        <v>50.551904011973335</v>
      </c>
      <c r="Q34" s="45">
        <v>23</v>
      </c>
    </row>
    <row r="35" spans="1:17" s="14" customFormat="1" ht="27.75" customHeight="1" x14ac:dyDescent="0.2">
      <c r="A35" s="13">
        <v>26</v>
      </c>
      <c r="B35" s="96">
        <v>4001</v>
      </c>
      <c r="C35" s="96" t="s">
        <v>194</v>
      </c>
      <c r="D35" s="96" t="s">
        <v>195</v>
      </c>
      <c r="E35" s="96" t="s">
        <v>196</v>
      </c>
      <c r="F35" s="96">
        <v>11</v>
      </c>
      <c r="G35" s="96" t="s">
        <v>105</v>
      </c>
      <c r="H35" s="37">
        <v>159.28</v>
      </c>
      <c r="I35" s="43">
        <f>25*$H$10/H35</f>
        <v>3.6633601205424409</v>
      </c>
      <c r="J35" s="8">
        <v>108.34</v>
      </c>
      <c r="K35" s="43">
        <f>25*$J$10/J35</f>
        <v>16.967417389699094</v>
      </c>
      <c r="L35" s="8">
        <v>11.1</v>
      </c>
      <c r="M35" s="43">
        <f>25*L35/$L$10</f>
        <v>14.194373401534527</v>
      </c>
      <c r="N35" s="38">
        <v>32</v>
      </c>
      <c r="O35" s="43">
        <f>25*N35/$N$10</f>
        <v>14.814814814814815</v>
      </c>
      <c r="P35" s="43">
        <f>I35+M35+O35+K35</f>
        <v>49.63996572659088</v>
      </c>
      <c r="Q35" s="45">
        <v>24</v>
      </c>
    </row>
    <row r="36" spans="1:17" s="14" customFormat="1" ht="27.75" customHeight="1" x14ac:dyDescent="0.2">
      <c r="A36" s="13">
        <v>23</v>
      </c>
      <c r="B36" s="96">
        <v>5311</v>
      </c>
      <c r="C36" s="22" t="s">
        <v>224</v>
      </c>
      <c r="D36" s="22" t="s">
        <v>122</v>
      </c>
      <c r="E36" s="22" t="s">
        <v>162</v>
      </c>
      <c r="F36" s="98">
        <v>10</v>
      </c>
      <c r="G36" s="96" t="s">
        <v>46</v>
      </c>
      <c r="H36" s="37">
        <v>142.75</v>
      </c>
      <c r="I36" s="43">
        <f>25*$H$10/H36</f>
        <v>4.0875656742556918</v>
      </c>
      <c r="J36" s="8">
        <v>108.07</v>
      </c>
      <c r="K36" s="43">
        <f>25*$J$10/J36</f>
        <v>17.009808457481263</v>
      </c>
      <c r="L36" s="8">
        <v>14</v>
      </c>
      <c r="M36" s="43">
        <f>25*L36/$L$10</f>
        <v>17.902813299232736</v>
      </c>
      <c r="N36" s="38">
        <v>22</v>
      </c>
      <c r="O36" s="43">
        <f>25*N36/$N$10</f>
        <v>10.185185185185185</v>
      </c>
      <c r="P36" s="43">
        <f>I36+M36+O36+K36</f>
        <v>49.185372616154879</v>
      </c>
      <c r="Q36" s="41">
        <v>25</v>
      </c>
    </row>
    <row r="37" spans="1:17" s="14" customFormat="1" ht="27.75" customHeight="1" x14ac:dyDescent="0.2">
      <c r="A37" s="13">
        <v>18</v>
      </c>
      <c r="B37" s="96">
        <v>3803</v>
      </c>
      <c r="C37" s="96" t="s">
        <v>265</v>
      </c>
      <c r="D37" s="96" t="s">
        <v>266</v>
      </c>
      <c r="E37" s="96" t="s">
        <v>267</v>
      </c>
      <c r="F37" s="103">
        <v>9</v>
      </c>
      <c r="G37" s="96" t="s">
        <v>77</v>
      </c>
      <c r="H37" s="37">
        <v>139.84</v>
      </c>
      <c r="I37" s="43">
        <f>25*$H$10/H37</f>
        <v>4.1726258581235696</v>
      </c>
      <c r="J37" s="8">
        <v>98.41</v>
      </c>
      <c r="K37" s="43">
        <f>25*$J$10/J37</f>
        <v>18.679504115435424</v>
      </c>
      <c r="L37" s="39">
        <v>13.4</v>
      </c>
      <c r="M37" s="43">
        <f>25*L37/$L$10</f>
        <v>17.135549872122763</v>
      </c>
      <c r="N37" s="38">
        <v>37</v>
      </c>
      <c r="O37" s="43">
        <f>25*N37/$N$10</f>
        <v>17.12962962962963</v>
      </c>
      <c r="P37" s="43">
        <f>I37+M37+O37+K37</f>
        <v>57.117309475311387</v>
      </c>
      <c r="Q37" s="45">
        <v>26</v>
      </c>
    </row>
    <row r="38" spans="1:17" s="14" customFormat="1" ht="27.75" customHeight="1" x14ac:dyDescent="0.2">
      <c r="A38" s="13">
        <v>27</v>
      </c>
      <c r="B38" s="96">
        <v>4705</v>
      </c>
      <c r="C38" s="96" t="s">
        <v>221</v>
      </c>
      <c r="D38" s="96" t="s">
        <v>119</v>
      </c>
      <c r="E38" s="96" t="s">
        <v>129</v>
      </c>
      <c r="F38" s="96">
        <v>10</v>
      </c>
      <c r="G38" s="96" t="s">
        <v>106</v>
      </c>
      <c r="H38" s="37">
        <v>261.26</v>
      </c>
      <c r="I38" s="43">
        <f>25*$H$10/H38</f>
        <v>2.2334073336905766</v>
      </c>
      <c r="J38" s="8">
        <v>159</v>
      </c>
      <c r="K38" s="43">
        <f>25*$J$10/J38</f>
        <v>11.561320754716981</v>
      </c>
      <c r="L38" s="8">
        <v>13.3</v>
      </c>
      <c r="M38" s="43">
        <f>25*L38/$L$10</f>
        <v>17.007672634271099</v>
      </c>
      <c r="N38" s="38">
        <v>25</v>
      </c>
      <c r="O38" s="43">
        <f>25*N38/$N$10</f>
        <v>11.574074074074074</v>
      </c>
      <c r="P38" s="43">
        <f>I38+M38+O38+K38</f>
        <v>42.376474796752731</v>
      </c>
      <c r="Q38" s="41">
        <v>27</v>
      </c>
    </row>
    <row r="39" spans="1:17" s="14" customFormat="1" ht="27.75" customHeight="1" x14ac:dyDescent="0.2">
      <c r="A39" s="13">
        <v>28</v>
      </c>
      <c r="B39" s="96">
        <v>5004</v>
      </c>
      <c r="C39" s="96" t="s">
        <v>225</v>
      </c>
      <c r="D39" s="96" t="s">
        <v>119</v>
      </c>
      <c r="E39" s="96" t="s">
        <v>226</v>
      </c>
      <c r="F39" s="103">
        <v>9</v>
      </c>
      <c r="G39" s="96" t="s">
        <v>104</v>
      </c>
      <c r="H39" s="37">
        <v>252.87</v>
      </c>
      <c r="I39" s="43">
        <f>25*$H$10/H39</f>
        <v>2.3075097876379167</v>
      </c>
      <c r="J39" s="8">
        <v>173.85</v>
      </c>
      <c r="K39" s="43">
        <f>25*$J$10/J39</f>
        <v>10.573770491803279</v>
      </c>
      <c r="L39" s="39">
        <v>0</v>
      </c>
      <c r="M39" s="43">
        <f>25*L39/$L$10</f>
        <v>0</v>
      </c>
      <c r="N39" s="38">
        <v>23</v>
      </c>
      <c r="O39" s="43">
        <f>25*N39/$N$10</f>
        <v>10.648148148148149</v>
      </c>
      <c r="P39" s="43">
        <f>I39+M39+O39+K39</f>
        <v>23.529428427589345</v>
      </c>
      <c r="Q39" s="45">
        <v>28</v>
      </c>
    </row>
    <row r="40" spans="1:17" s="14" customFormat="1" ht="27.75" customHeight="1" x14ac:dyDescent="0.2">
      <c r="A40" s="13">
        <v>29</v>
      </c>
      <c r="B40" s="96">
        <v>5201</v>
      </c>
      <c r="C40" s="96" t="s">
        <v>218</v>
      </c>
      <c r="D40" s="96" t="s">
        <v>119</v>
      </c>
      <c r="E40" s="96" t="s">
        <v>162</v>
      </c>
      <c r="F40" s="102">
        <v>11</v>
      </c>
      <c r="G40" s="96" t="s">
        <v>110</v>
      </c>
      <c r="H40" s="37"/>
      <c r="I40" s="43" t="e">
        <f>25*$H$10/H40</f>
        <v>#DIV/0!</v>
      </c>
      <c r="J40" s="8"/>
      <c r="K40" s="43" t="e">
        <f>25*$J$10/J40</f>
        <v>#DIV/0!</v>
      </c>
      <c r="L40" s="8"/>
      <c r="M40" s="43">
        <f>25*L40/$L$10</f>
        <v>0</v>
      </c>
      <c r="N40" s="38">
        <v>26</v>
      </c>
      <c r="O40" s="43">
        <f>25*N40/$N$10</f>
        <v>12.037037037037036</v>
      </c>
      <c r="P40" s="43" t="e">
        <f>I40+M40+O40+K40</f>
        <v>#DIV/0!</v>
      </c>
      <c r="Q40" s="41">
        <v>29</v>
      </c>
    </row>
    <row r="41" spans="1:17" s="14" customFormat="1" ht="27.75" customHeight="1" x14ac:dyDescent="0.2">
      <c r="A41" s="13">
        <v>30</v>
      </c>
      <c r="B41" s="96">
        <v>3402</v>
      </c>
      <c r="C41" s="96" t="s">
        <v>219</v>
      </c>
      <c r="D41" s="96" t="s">
        <v>220</v>
      </c>
      <c r="E41" s="96" t="s">
        <v>98</v>
      </c>
      <c r="F41" s="102">
        <v>11</v>
      </c>
      <c r="G41" s="96" t="s">
        <v>243</v>
      </c>
      <c r="H41" s="37"/>
      <c r="I41" s="43" t="e">
        <f>25*$H$10/H41</f>
        <v>#DIV/0!</v>
      </c>
      <c r="J41" s="8"/>
      <c r="K41" s="43" t="e">
        <f>25*$J$10/J41</f>
        <v>#DIV/0!</v>
      </c>
      <c r="L41" s="8"/>
      <c r="M41" s="43">
        <f>25*L41/$L$10</f>
        <v>0</v>
      </c>
      <c r="N41" s="38">
        <v>26</v>
      </c>
      <c r="O41" s="43">
        <f>25*N41/$N$10</f>
        <v>12.037037037037036</v>
      </c>
      <c r="P41" s="43" t="e">
        <f>I41+M41+O41+K41</f>
        <v>#DIV/0!</v>
      </c>
      <c r="Q41" s="41">
        <v>29</v>
      </c>
    </row>
    <row r="42" spans="1:17" s="14" customFormat="1" ht="27.75" customHeight="1" x14ac:dyDescent="0.2">
      <c r="A42" s="13">
        <v>31</v>
      </c>
      <c r="B42" s="96">
        <v>3502</v>
      </c>
      <c r="C42" s="22" t="s">
        <v>217</v>
      </c>
      <c r="D42" s="22" t="s">
        <v>161</v>
      </c>
      <c r="E42" s="22" t="s">
        <v>123</v>
      </c>
      <c r="F42" s="96">
        <v>10</v>
      </c>
      <c r="G42" s="96" t="s">
        <v>242</v>
      </c>
      <c r="H42" s="37"/>
      <c r="I42" s="43" t="e">
        <f>25*$H$10/H42</f>
        <v>#DIV/0!</v>
      </c>
      <c r="J42" s="8"/>
      <c r="K42" s="43" t="e">
        <f>25*$J$10/J42</f>
        <v>#DIV/0!</v>
      </c>
      <c r="L42" s="8"/>
      <c r="M42" s="43">
        <f>25*L42/$L$10</f>
        <v>0</v>
      </c>
      <c r="N42" s="38">
        <v>17</v>
      </c>
      <c r="O42" s="43">
        <f>25*N42/$N$10</f>
        <v>7.8703703703703702</v>
      </c>
      <c r="P42" s="43" t="e">
        <f>I42+M42+O42+K42</f>
        <v>#DIV/0!</v>
      </c>
      <c r="Q42" s="41">
        <v>31</v>
      </c>
    </row>
    <row r="43" spans="1:17" s="14" customFormat="1" ht="27.75" customHeight="1" x14ac:dyDescent="0.2">
      <c r="A43" s="13">
        <v>32</v>
      </c>
      <c r="B43" s="26"/>
      <c r="C43" s="19"/>
      <c r="D43" s="19"/>
      <c r="E43" s="19"/>
      <c r="F43" s="19"/>
      <c r="G43" s="46"/>
      <c r="H43" s="37"/>
      <c r="I43" s="43" t="e">
        <f>25*$H$10/H43</f>
        <v>#DIV/0!</v>
      </c>
      <c r="J43" s="8"/>
      <c r="K43" s="43" t="e">
        <f>25*$J$10/J43</f>
        <v>#DIV/0!</v>
      </c>
      <c r="L43" s="39"/>
      <c r="M43" s="43">
        <f>25*L43/$L$10</f>
        <v>0</v>
      </c>
      <c r="N43" s="38"/>
      <c r="O43" s="43">
        <f>25*N43/$N$10</f>
        <v>0</v>
      </c>
      <c r="P43" s="43" t="e">
        <f>I43+M43+O43+K43</f>
        <v>#DIV/0!</v>
      </c>
      <c r="Q43" s="41"/>
    </row>
    <row r="44" spans="1:17" s="14" customFormat="1" ht="27.75" customHeight="1" x14ac:dyDescent="0.2">
      <c r="A44" s="13">
        <v>33</v>
      </c>
      <c r="B44" s="26"/>
      <c r="C44" s="19"/>
      <c r="D44" s="19"/>
      <c r="E44" s="19"/>
      <c r="F44" s="19"/>
      <c r="G44" s="46"/>
      <c r="H44" s="37"/>
      <c r="I44" s="43" t="e">
        <f>25*$H$10/H44</f>
        <v>#DIV/0!</v>
      </c>
      <c r="J44" s="8"/>
      <c r="K44" s="43" t="e">
        <f>25*$J$10/J44</f>
        <v>#DIV/0!</v>
      </c>
      <c r="L44" s="39"/>
      <c r="M44" s="43">
        <f>25*L44/$L$10</f>
        <v>0</v>
      </c>
      <c r="N44" s="38"/>
      <c r="O44" s="43">
        <f>25*N44/$N$10</f>
        <v>0</v>
      </c>
      <c r="P44" s="43" t="e">
        <f>I44+M44+O44+K44</f>
        <v>#DIV/0!</v>
      </c>
      <c r="Q44" s="41"/>
    </row>
    <row r="45" spans="1:17" s="14" customFormat="1" ht="27.75" customHeight="1" x14ac:dyDescent="0.2">
      <c r="A45" s="13">
        <v>34</v>
      </c>
      <c r="B45" s="26"/>
      <c r="C45" s="19"/>
      <c r="D45" s="19"/>
      <c r="E45" s="19"/>
      <c r="F45" s="19"/>
      <c r="G45" s="46"/>
      <c r="H45" s="37"/>
      <c r="I45" s="43" t="e">
        <f>25*$H$10/H45</f>
        <v>#DIV/0!</v>
      </c>
      <c r="J45" s="8"/>
      <c r="K45" s="43" t="e">
        <f>25*$J$10/J45</f>
        <v>#DIV/0!</v>
      </c>
      <c r="L45" s="39"/>
      <c r="M45" s="43">
        <f>25*L45/$L$10</f>
        <v>0</v>
      </c>
      <c r="N45" s="38"/>
      <c r="O45" s="43">
        <f>25*N45/$N$10</f>
        <v>0</v>
      </c>
      <c r="P45" s="43" t="e">
        <f>I45+M45+O45+K45</f>
        <v>#DIV/0!</v>
      </c>
      <c r="Q45" s="41"/>
    </row>
    <row r="46" spans="1:17" s="14" customFormat="1" ht="27.75" customHeight="1" x14ac:dyDescent="0.2">
      <c r="A46" s="13">
        <v>35</v>
      </c>
      <c r="B46" s="26"/>
      <c r="C46" s="19"/>
      <c r="D46" s="19"/>
      <c r="E46" s="19"/>
      <c r="F46" s="19"/>
      <c r="G46" s="46"/>
      <c r="H46" s="37"/>
      <c r="I46" s="43" t="e">
        <f>25*$H$10/H46</f>
        <v>#DIV/0!</v>
      </c>
      <c r="J46" s="8"/>
      <c r="K46" s="43" t="e">
        <f>25*$J$10/J46</f>
        <v>#DIV/0!</v>
      </c>
      <c r="L46" s="39"/>
      <c r="M46" s="43">
        <f>25*L46/$L$10</f>
        <v>0</v>
      </c>
      <c r="N46" s="38"/>
      <c r="O46" s="43">
        <f>25*N46/$N$10</f>
        <v>0</v>
      </c>
      <c r="P46" s="43" t="e">
        <f>I46+M46+O46+K46</f>
        <v>#DIV/0!</v>
      </c>
      <c r="Q46" s="41"/>
    </row>
    <row r="47" spans="1:17" s="14" customFormat="1" ht="27.75" customHeight="1" x14ac:dyDescent="0.2">
      <c r="A47" s="13">
        <v>36</v>
      </c>
      <c r="B47" s="26"/>
      <c r="C47" s="19"/>
      <c r="D47" s="19"/>
      <c r="E47" s="19"/>
      <c r="F47" s="19"/>
      <c r="G47" s="46"/>
      <c r="H47" s="37"/>
      <c r="I47" s="43" t="e">
        <f>25*$H$10/H47</f>
        <v>#DIV/0!</v>
      </c>
      <c r="J47" s="8"/>
      <c r="K47" s="43" t="e">
        <f>25*$J$10/J47</f>
        <v>#DIV/0!</v>
      </c>
      <c r="L47" s="39"/>
      <c r="M47" s="43">
        <f>25*L47/$L$10</f>
        <v>0</v>
      </c>
      <c r="N47" s="38"/>
      <c r="O47" s="43">
        <f>25*N47/$N$10</f>
        <v>0</v>
      </c>
      <c r="P47" s="43" t="e">
        <f>I47+M47+O47+K47</f>
        <v>#DIV/0!</v>
      </c>
      <c r="Q47" s="41"/>
    </row>
    <row r="48" spans="1:17" s="14" customFormat="1" ht="27.75" customHeight="1" x14ac:dyDescent="0.2">
      <c r="A48" s="13">
        <v>37</v>
      </c>
      <c r="B48" s="26"/>
      <c r="C48" s="19"/>
      <c r="D48" s="19"/>
      <c r="E48" s="19"/>
      <c r="F48" s="19"/>
      <c r="G48" s="46"/>
      <c r="H48" s="37"/>
      <c r="I48" s="43" t="e">
        <f>25*$H$10/H48</f>
        <v>#DIV/0!</v>
      </c>
      <c r="J48" s="8"/>
      <c r="K48" s="43" t="e">
        <f>25*$J$10/J48</f>
        <v>#DIV/0!</v>
      </c>
      <c r="L48" s="8"/>
      <c r="M48" s="43">
        <f>25*L48/$L$10</f>
        <v>0</v>
      </c>
      <c r="N48" s="38"/>
      <c r="O48" s="43">
        <f>25*N48/$N$10</f>
        <v>0</v>
      </c>
      <c r="P48" s="43" t="e">
        <f>I48+M48+O48+K48</f>
        <v>#DIV/0!</v>
      </c>
      <c r="Q48" s="41"/>
    </row>
    <row r="49" spans="1:17" s="14" customFormat="1" ht="27.75" customHeight="1" x14ac:dyDescent="0.2">
      <c r="A49" s="13">
        <v>38</v>
      </c>
      <c r="B49" s="26"/>
      <c r="C49" s="19"/>
      <c r="D49" s="19"/>
      <c r="E49" s="19"/>
      <c r="F49" s="27"/>
      <c r="G49" s="46"/>
      <c r="H49" s="37"/>
      <c r="I49" s="43" t="e">
        <f>25*$H$10/H49</f>
        <v>#DIV/0!</v>
      </c>
      <c r="J49" s="8"/>
      <c r="K49" s="43" t="e">
        <f>25*$J$10/J49</f>
        <v>#DIV/0!</v>
      </c>
      <c r="L49" s="8"/>
      <c r="M49" s="43">
        <f>25*L49/$L$10</f>
        <v>0</v>
      </c>
      <c r="N49" s="38"/>
      <c r="O49" s="43">
        <f>25*N49/$N$10</f>
        <v>0</v>
      </c>
      <c r="P49" s="43" t="e">
        <f>I49+M49+O49+K49</f>
        <v>#DIV/0!</v>
      </c>
      <c r="Q49" s="41"/>
    </row>
    <row r="50" spans="1:17" s="14" customFormat="1" ht="27.75" customHeight="1" x14ac:dyDescent="0.2">
      <c r="A50" s="13">
        <v>39</v>
      </c>
      <c r="B50" s="26"/>
      <c r="C50" s="20"/>
      <c r="D50" s="20"/>
      <c r="E50" s="20"/>
      <c r="F50" s="20"/>
      <c r="G50" s="46"/>
      <c r="H50" s="37"/>
      <c r="I50" s="43" t="e">
        <f>25*$H$10/H50</f>
        <v>#DIV/0!</v>
      </c>
      <c r="J50" s="8"/>
      <c r="K50" s="43" t="e">
        <f>25*$J$10/J50</f>
        <v>#DIV/0!</v>
      </c>
      <c r="L50" s="8"/>
      <c r="M50" s="43">
        <f>25*L50/$L$10</f>
        <v>0</v>
      </c>
      <c r="N50" s="38"/>
      <c r="O50" s="43">
        <f>25*N50/$N$10</f>
        <v>0</v>
      </c>
      <c r="P50" s="43" t="e">
        <f>I50+M50+O50+K50</f>
        <v>#DIV/0!</v>
      </c>
      <c r="Q50" s="41"/>
    </row>
    <row r="51" spans="1:17" s="14" customFormat="1" ht="27.75" customHeight="1" x14ac:dyDescent="0.2">
      <c r="A51" s="13">
        <v>40</v>
      </c>
      <c r="B51" s="26"/>
      <c r="C51" s="19"/>
      <c r="D51" s="19"/>
      <c r="E51" s="19"/>
      <c r="F51" s="23"/>
      <c r="G51" s="46"/>
      <c r="H51" s="37"/>
      <c r="I51" s="43" t="e">
        <f>25*$H$10/H51</f>
        <v>#DIV/0!</v>
      </c>
      <c r="J51" s="8"/>
      <c r="K51" s="43" t="e">
        <f>25*$J$10/J51</f>
        <v>#DIV/0!</v>
      </c>
      <c r="L51" s="8"/>
      <c r="M51" s="43">
        <f>25*L51/$L$10</f>
        <v>0</v>
      </c>
      <c r="N51" s="38"/>
      <c r="O51" s="43">
        <f>25*N51/$N$10</f>
        <v>0</v>
      </c>
      <c r="P51" s="43" t="e">
        <f>I51+M51+O51+K51</f>
        <v>#DIV/0!</v>
      </c>
      <c r="Q51" s="41"/>
    </row>
    <row r="52" spans="1:17" s="14" customFormat="1" ht="27.75" customHeight="1" x14ac:dyDescent="0.2">
      <c r="A52" s="13">
        <v>41</v>
      </c>
      <c r="B52" s="26"/>
      <c r="C52" s="19"/>
      <c r="D52" s="19"/>
      <c r="E52" s="19"/>
      <c r="F52" s="19"/>
      <c r="G52" s="46"/>
      <c r="H52" s="37"/>
      <c r="I52" s="43" t="e">
        <f>25*$H$10/H52</f>
        <v>#DIV/0!</v>
      </c>
      <c r="J52" s="8"/>
      <c r="K52" s="43" t="e">
        <f>25*$J$10/J52</f>
        <v>#DIV/0!</v>
      </c>
      <c r="L52" s="8"/>
      <c r="M52" s="43">
        <f>25*L52/$L$10</f>
        <v>0</v>
      </c>
      <c r="N52" s="38"/>
      <c r="O52" s="43">
        <f>25*N52/$N$10</f>
        <v>0</v>
      </c>
      <c r="P52" s="43" t="e">
        <f>I52+M52+O52+K52</f>
        <v>#DIV/0!</v>
      </c>
      <c r="Q52" s="41"/>
    </row>
    <row r="53" spans="1:17" x14ac:dyDescent="0.25">
      <c r="A53" s="15"/>
      <c r="B53" s="15"/>
      <c r="C53" s="15"/>
      <c r="D53" s="15"/>
      <c r="E53" s="15"/>
    </row>
    <row r="54" spans="1:17" x14ac:dyDescent="0.25">
      <c r="A54" s="15"/>
      <c r="B54" s="15"/>
      <c r="C54" s="15"/>
      <c r="D54" s="15"/>
      <c r="E54" s="15"/>
    </row>
    <row r="55" spans="1:17" ht="16.5" thickBot="1" x14ac:dyDescent="0.3">
      <c r="A55" s="15"/>
      <c r="B55" s="15"/>
      <c r="C55" s="15"/>
      <c r="D55" s="15"/>
      <c r="E55" s="15"/>
    </row>
    <row r="56" spans="1:17" ht="15.75" customHeight="1" x14ac:dyDescent="0.25">
      <c r="A56" s="15"/>
      <c r="B56" s="15"/>
      <c r="C56" s="51" t="s">
        <v>25</v>
      </c>
      <c r="D56" s="50"/>
      <c r="E56" s="50"/>
      <c r="F56" s="50"/>
      <c r="G56" s="50"/>
      <c r="H56" s="47"/>
      <c r="I56" s="50"/>
    </row>
    <row r="57" spans="1:17" ht="16.5" thickBot="1" x14ac:dyDescent="0.3">
      <c r="A57" s="15"/>
      <c r="B57" s="15"/>
      <c r="C57" s="15"/>
      <c r="D57" s="15"/>
      <c r="E57" s="15"/>
    </row>
    <row r="58" spans="1:17" x14ac:dyDescent="0.25">
      <c r="A58" s="15"/>
      <c r="B58" s="15"/>
      <c r="C58" s="51" t="s">
        <v>34</v>
      </c>
      <c r="D58" s="50"/>
      <c r="E58" s="50"/>
      <c r="F58" s="50"/>
      <c r="G58" s="50"/>
      <c r="H58" s="52">
        <v>55</v>
      </c>
    </row>
    <row r="59" spans="1:17" x14ac:dyDescent="0.25">
      <c r="A59" s="15"/>
      <c r="B59" s="15"/>
      <c r="C59" s="15"/>
      <c r="D59" s="15"/>
      <c r="E59" s="15"/>
    </row>
    <row r="60" spans="1:17" x14ac:dyDescent="0.25">
      <c r="A60" s="15"/>
      <c r="B60" s="15"/>
      <c r="C60" s="15"/>
      <c r="D60" s="15"/>
      <c r="E60" s="15"/>
    </row>
    <row r="61" spans="1:17" x14ac:dyDescent="0.25">
      <c r="A61" s="15"/>
      <c r="B61" s="15"/>
      <c r="C61" s="15"/>
      <c r="D61" s="15"/>
      <c r="E61" s="15"/>
    </row>
    <row r="62" spans="1:17" x14ac:dyDescent="0.25">
      <c r="A62" s="15"/>
      <c r="B62" s="15"/>
      <c r="C62" s="15"/>
      <c r="D62" s="15"/>
      <c r="E62" s="15"/>
    </row>
    <row r="63" spans="1:17" x14ac:dyDescent="0.25">
      <c r="A63" s="15"/>
      <c r="B63" s="15"/>
      <c r="C63" s="15"/>
      <c r="D63" s="15"/>
      <c r="E63" s="15"/>
    </row>
    <row r="64" spans="1:17" x14ac:dyDescent="0.25">
      <c r="A64" s="15"/>
      <c r="B64" s="15"/>
      <c r="C64" s="15"/>
      <c r="D64" s="15"/>
      <c r="E64" s="15"/>
    </row>
    <row r="65" spans="1:5" x14ac:dyDescent="0.25">
      <c r="A65" s="15"/>
      <c r="B65" s="15"/>
      <c r="C65" s="15"/>
      <c r="D65" s="15"/>
      <c r="E65" s="15"/>
    </row>
    <row r="66" spans="1:5" x14ac:dyDescent="0.25">
      <c r="A66" s="15"/>
      <c r="B66" s="15"/>
      <c r="C66" s="15"/>
      <c r="D66" s="15"/>
      <c r="E66" s="15"/>
    </row>
    <row r="67" spans="1:5" x14ac:dyDescent="0.25">
      <c r="A67" s="15"/>
      <c r="B67" s="15"/>
      <c r="C67" s="15"/>
      <c r="D67" s="15"/>
      <c r="E67" s="15"/>
    </row>
    <row r="68" spans="1:5" x14ac:dyDescent="0.25">
      <c r="A68" s="15"/>
      <c r="B68" s="15"/>
      <c r="C68" s="15"/>
      <c r="D68" s="15"/>
      <c r="E68" s="15"/>
    </row>
    <row r="69" spans="1:5" x14ac:dyDescent="0.25">
      <c r="A69" s="15"/>
      <c r="B69" s="15"/>
      <c r="C69" s="15"/>
      <c r="D69" s="15"/>
      <c r="E69" s="15"/>
    </row>
    <row r="70" spans="1:5" x14ac:dyDescent="0.25">
      <c r="A70" s="15"/>
      <c r="B70" s="15"/>
      <c r="C70" s="15"/>
      <c r="D70" s="15"/>
      <c r="E70" s="15"/>
    </row>
    <row r="71" spans="1:5" x14ac:dyDescent="0.25">
      <c r="A71" s="15"/>
      <c r="B71" s="15"/>
      <c r="C71" s="15"/>
      <c r="D71" s="15"/>
      <c r="E71" s="15"/>
    </row>
    <row r="72" spans="1:5" x14ac:dyDescent="0.25">
      <c r="A72" s="15"/>
      <c r="B72" s="15"/>
      <c r="C72" s="15"/>
      <c r="D72" s="15"/>
      <c r="E72" s="15"/>
    </row>
    <row r="73" spans="1:5" x14ac:dyDescent="0.25">
      <c r="A73" s="16"/>
      <c r="B73" s="16"/>
      <c r="C73" s="16"/>
      <c r="D73" s="16"/>
      <c r="E73" s="16"/>
    </row>
  </sheetData>
  <autoFilter ref="A11:Q11">
    <sortState ref="A12:Q52">
      <sortCondition ref="Q11"/>
    </sortState>
  </autoFilter>
  <sortState ref="B11:Q37">
    <sortCondition descending="1" ref="P11:P37"/>
  </sortState>
  <customSheetViews>
    <customSheetView guid="{E089515C-7A47-489C-8BF8-B76124DF728F}" scale="90">
      <selection activeCell="E27" sqref="E27"/>
      <pageMargins left="0.35433070866141736" right="0.35433070866141736" top="0.39370078740157483" bottom="0.39370078740157483" header="0" footer="0"/>
      <pageSetup paperSize="9" scale="75" orientation="landscape" r:id="rId1"/>
      <headerFooter alignWithMargins="0"/>
    </customSheetView>
  </customSheetViews>
  <mergeCells count="19">
    <mergeCell ref="J6:K7"/>
    <mergeCell ref="A1:Q1"/>
    <mergeCell ref="Q6:Q10"/>
    <mergeCell ref="C6:C9"/>
    <mergeCell ref="P6:P8"/>
    <mergeCell ref="L6:M7"/>
    <mergeCell ref="A5:Q5"/>
    <mergeCell ref="A2:Q2"/>
    <mergeCell ref="A6:A9"/>
    <mergeCell ref="F6:F9"/>
    <mergeCell ref="H6:I7"/>
    <mergeCell ref="N6:O7"/>
    <mergeCell ref="A10:G10"/>
    <mergeCell ref="A4:F4"/>
    <mergeCell ref="B6:B9"/>
    <mergeCell ref="D6:D9"/>
    <mergeCell ref="A3:F3"/>
    <mergeCell ref="G6:G9"/>
    <mergeCell ref="E6:E9"/>
  </mergeCells>
  <pageMargins left="0.35433070866141736" right="0.35433070866141736" top="0.39370078740157483" bottom="0.39370078740157483" header="0" footer="0"/>
  <pageSetup paperSize="9" scale="75" orientation="landscape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3"/>
  <sheetViews>
    <sheetView tabSelected="1" zoomScaleNormal="100" workbookViewId="0">
      <selection activeCell="R20" sqref="R20"/>
    </sheetView>
  </sheetViews>
  <sheetFormatPr defaultColWidth="9.140625" defaultRowHeight="15.75" x14ac:dyDescent="0.25"/>
  <cols>
    <col min="1" max="1" width="4.140625" style="44" customWidth="1"/>
    <col min="2" max="2" width="6.85546875" style="44" customWidth="1"/>
    <col min="3" max="3" width="13.28515625" style="44" customWidth="1"/>
    <col min="4" max="4" width="11.7109375" style="44" customWidth="1"/>
    <col min="5" max="5" width="15.7109375" style="44" customWidth="1"/>
    <col min="6" max="6" width="7.42578125" style="44" customWidth="1"/>
    <col min="7" max="7" width="54.85546875" style="7" customWidth="1"/>
    <col min="8" max="8" width="9.140625" style="3"/>
    <col min="9" max="11" width="9.7109375" style="3" customWidth="1"/>
    <col min="12" max="12" width="8.140625" style="3" customWidth="1"/>
    <col min="13" max="13" width="9.7109375" style="3" customWidth="1"/>
    <col min="14" max="14" width="7.85546875" style="3" customWidth="1"/>
    <col min="15" max="15" width="9.7109375" style="4" customWidth="1"/>
    <col min="16" max="16" width="10" style="3" customWidth="1"/>
    <col min="17" max="17" width="13.28515625" style="5" customWidth="1"/>
    <col min="18" max="18" width="14.42578125" style="5" customWidth="1"/>
    <col min="19" max="19" width="9.140625" style="5" customWidth="1"/>
    <col min="20" max="16384" width="9.140625" style="5"/>
  </cols>
  <sheetData>
    <row r="1" spans="1:18" x14ac:dyDescent="0.25">
      <c r="A1" s="146" t="s">
        <v>0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</row>
    <row r="2" spans="1:18" x14ac:dyDescent="0.25">
      <c r="A2" s="147" t="s">
        <v>15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</row>
    <row r="3" spans="1:18" x14ac:dyDescent="0.25">
      <c r="A3" s="148" t="s">
        <v>28</v>
      </c>
      <c r="B3" s="148"/>
      <c r="C3" s="148"/>
      <c r="D3" s="148"/>
      <c r="E3" s="148"/>
      <c r="F3" s="149"/>
      <c r="Q3" s="6"/>
    </row>
    <row r="4" spans="1:18" x14ac:dyDescent="0.25">
      <c r="A4" s="148" t="s">
        <v>16</v>
      </c>
      <c r="B4" s="148"/>
      <c r="C4" s="148"/>
      <c r="D4" s="148"/>
      <c r="E4" s="148"/>
      <c r="F4" s="150"/>
    </row>
    <row r="5" spans="1:18" x14ac:dyDescent="0.25">
      <c r="A5" s="151" t="s">
        <v>31</v>
      </c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51"/>
      <c r="P5" s="151"/>
      <c r="Q5" s="151"/>
    </row>
    <row r="6" spans="1:18" s="44" customFormat="1" ht="15.75" customHeight="1" x14ac:dyDescent="0.25">
      <c r="A6" s="156" t="s">
        <v>1</v>
      </c>
      <c r="B6" s="156" t="s">
        <v>10</v>
      </c>
      <c r="C6" s="156" t="s">
        <v>12</v>
      </c>
      <c r="D6" s="156" t="s">
        <v>13</v>
      </c>
      <c r="E6" s="156" t="s">
        <v>14</v>
      </c>
      <c r="F6" s="156" t="s">
        <v>2</v>
      </c>
      <c r="G6" s="161" t="s">
        <v>9</v>
      </c>
      <c r="H6" s="159" t="s">
        <v>18</v>
      </c>
      <c r="I6" s="159"/>
      <c r="J6" s="164" t="s">
        <v>30</v>
      </c>
      <c r="K6" s="165"/>
      <c r="L6" s="159" t="s">
        <v>11</v>
      </c>
      <c r="M6" s="159"/>
      <c r="N6" s="159" t="s">
        <v>3</v>
      </c>
      <c r="O6" s="159"/>
      <c r="P6" s="160" t="s">
        <v>19</v>
      </c>
      <c r="Q6" s="152" t="s">
        <v>5</v>
      </c>
    </row>
    <row r="7" spans="1:18" s="44" customFormat="1" x14ac:dyDescent="0.25">
      <c r="A7" s="157"/>
      <c r="B7" s="157"/>
      <c r="C7" s="157"/>
      <c r="D7" s="157"/>
      <c r="E7" s="157"/>
      <c r="F7" s="157"/>
      <c r="G7" s="162"/>
      <c r="H7" s="159"/>
      <c r="I7" s="159"/>
      <c r="J7" s="166"/>
      <c r="K7" s="167"/>
      <c r="L7" s="159"/>
      <c r="M7" s="159"/>
      <c r="N7" s="159"/>
      <c r="O7" s="159"/>
      <c r="P7" s="160"/>
      <c r="Q7" s="153"/>
    </row>
    <row r="8" spans="1:18" s="44" customFormat="1" ht="25.5" x14ac:dyDescent="0.25">
      <c r="A8" s="157"/>
      <c r="B8" s="157"/>
      <c r="C8" s="157"/>
      <c r="D8" s="157"/>
      <c r="E8" s="157"/>
      <c r="F8" s="157"/>
      <c r="G8" s="162"/>
      <c r="H8" s="8" t="s">
        <v>6</v>
      </c>
      <c r="I8" s="43" t="s">
        <v>7</v>
      </c>
      <c r="J8" s="8" t="s">
        <v>6</v>
      </c>
      <c r="K8" s="43" t="s">
        <v>7</v>
      </c>
      <c r="L8" s="8" t="s">
        <v>8</v>
      </c>
      <c r="M8" s="43" t="s">
        <v>7</v>
      </c>
      <c r="N8" s="8" t="s">
        <v>4</v>
      </c>
      <c r="O8" s="10" t="s">
        <v>7</v>
      </c>
      <c r="P8" s="160"/>
      <c r="Q8" s="153"/>
    </row>
    <row r="9" spans="1:18" s="44" customFormat="1" ht="16.5" thickBot="1" x14ac:dyDescent="0.3">
      <c r="A9" s="158"/>
      <c r="B9" s="158"/>
      <c r="C9" s="158"/>
      <c r="D9" s="158"/>
      <c r="E9" s="158"/>
      <c r="F9" s="158"/>
      <c r="G9" s="163"/>
      <c r="H9" s="11"/>
      <c r="I9" s="17" t="s">
        <v>29</v>
      </c>
      <c r="J9" s="48"/>
      <c r="K9" s="17" t="s">
        <v>29</v>
      </c>
      <c r="L9" s="18"/>
      <c r="M9" s="43" t="s">
        <v>29</v>
      </c>
      <c r="N9" s="11"/>
      <c r="O9" s="43" t="s">
        <v>29</v>
      </c>
      <c r="P9" s="43" t="s">
        <v>20</v>
      </c>
      <c r="Q9" s="153"/>
    </row>
    <row r="10" spans="1:18" s="44" customFormat="1" x14ac:dyDescent="0.25">
      <c r="A10" s="154" t="s">
        <v>26</v>
      </c>
      <c r="B10" s="155"/>
      <c r="C10" s="155"/>
      <c r="D10" s="155"/>
      <c r="E10" s="155"/>
      <c r="F10" s="155"/>
      <c r="G10" s="155"/>
      <c r="H10" s="47">
        <v>29.35</v>
      </c>
      <c r="I10" s="32"/>
      <c r="J10" s="47">
        <v>62.72</v>
      </c>
      <c r="K10" s="17"/>
      <c r="L10" s="40">
        <v>19.5</v>
      </c>
      <c r="M10" s="34"/>
      <c r="N10" s="49">
        <v>54</v>
      </c>
      <c r="O10" s="35"/>
      <c r="P10" s="36"/>
      <c r="Q10" s="168"/>
      <c r="R10" s="42"/>
    </row>
    <row r="11" spans="1:18" s="114" customFormat="1" x14ac:dyDescent="0.25">
      <c r="A11" s="112"/>
      <c r="B11" s="113"/>
      <c r="C11" s="113"/>
      <c r="D11" s="113"/>
      <c r="E11" s="113"/>
      <c r="F11" s="124"/>
      <c r="G11" s="113"/>
      <c r="H11" s="123"/>
      <c r="I11" s="32"/>
      <c r="J11" s="123"/>
      <c r="K11" s="17"/>
      <c r="L11" s="121"/>
      <c r="M11" s="34"/>
      <c r="N11" s="122"/>
      <c r="O11" s="35"/>
      <c r="P11" s="36"/>
      <c r="Q11" s="116"/>
      <c r="R11" s="115"/>
    </row>
    <row r="12" spans="1:18" s="44" customFormat="1" ht="26.25" x14ac:dyDescent="0.25">
      <c r="A12" s="13">
        <v>14</v>
      </c>
      <c r="B12" s="96">
        <v>4113</v>
      </c>
      <c r="C12" s="96" t="s">
        <v>275</v>
      </c>
      <c r="D12" s="96" t="s">
        <v>82</v>
      </c>
      <c r="E12" s="96" t="s">
        <v>95</v>
      </c>
      <c r="F12" s="102">
        <v>10</v>
      </c>
      <c r="G12" s="96" t="s">
        <v>57</v>
      </c>
      <c r="H12" s="37">
        <v>31.16</v>
      </c>
      <c r="I12" s="43">
        <f>25*$H$10/H12</f>
        <v>23.547817715019256</v>
      </c>
      <c r="J12" s="8">
        <v>62.72</v>
      </c>
      <c r="K12" s="43">
        <f>25*$J$10/J12</f>
        <v>25</v>
      </c>
      <c r="L12" s="8">
        <v>19.2</v>
      </c>
      <c r="M12" s="43">
        <f>25*L12/$L$10</f>
        <v>24.615384615384617</v>
      </c>
      <c r="N12" s="38">
        <v>53</v>
      </c>
      <c r="O12" s="43">
        <f>25*N12/$N$10</f>
        <v>24.537037037037038</v>
      </c>
      <c r="P12" s="43">
        <f>I12+M12+O12+K12</f>
        <v>97.700239367440915</v>
      </c>
      <c r="Q12" s="127">
        <v>1</v>
      </c>
      <c r="R12" s="42" t="s">
        <v>318</v>
      </c>
    </row>
    <row r="13" spans="1:18" s="44" customFormat="1" ht="27.75" customHeight="1" x14ac:dyDescent="0.25">
      <c r="A13" s="13">
        <v>19</v>
      </c>
      <c r="B13" s="96">
        <v>4501</v>
      </c>
      <c r="C13" s="96" t="s">
        <v>282</v>
      </c>
      <c r="D13" s="96" t="s">
        <v>283</v>
      </c>
      <c r="E13" s="96" t="s">
        <v>49</v>
      </c>
      <c r="F13" s="102">
        <v>9</v>
      </c>
      <c r="G13" s="96" t="s">
        <v>311</v>
      </c>
      <c r="H13" s="37">
        <v>32.94</v>
      </c>
      <c r="I13" s="43">
        <f>25*$H$10/H13</f>
        <v>22.275349119611416</v>
      </c>
      <c r="J13" s="8">
        <v>70.09</v>
      </c>
      <c r="K13" s="43">
        <f>25*$J$10/J13</f>
        <v>22.371236981024396</v>
      </c>
      <c r="L13" s="8">
        <v>19.5</v>
      </c>
      <c r="M13" s="43">
        <f>25*L13/$L$10</f>
        <v>25</v>
      </c>
      <c r="N13" s="38">
        <v>50</v>
      </c>
      <c r="O13" s="43">
        <f>25*N13/$N$10</f>
        <v>23.148148148148149</v>
      </c>
      <c r="P13" s="43">
        <f>I13+M13+O13+K13</f>
        <v>92.794734248783968</v>
      </c>
      <c r="Q13" s="41">
        <v>2</v>
      </c>
      <c r="R13" s="44" t="s">
        <v>315</v>
      </c>
    </row>
    <row r="14" spans="1:18" s="44" customFormat="1" ht="27.75" customHeight="1" x14ac:dyDescent="0.25">
      <c r="A14" s="13">
        <v>32</v>
      </c>
      <c r="B14" s="96">
        <v>5805</v>
      </c>
      <c r="C14" s="96" t="s">
        <v>307</v>
      </c>
      <c r="D14" s="96" t="s">
        <v>82</v>
      </c>
      <c r="E14" s="96" t="s">
        <v>308</v>
      </c>
      <c r="F14" s="96">
        <v>11</v>
      </c>
      <c r="G14" s="96" t="s">
        <v>103</v>
      </c>
      <c r="H14" s="37">
        <v>36.1</v>
      </c>
      <c r="I14" s="43">
        <f>25*$H$10/H14</f>
        <v>20.325484764542935</v>
      </c>
      <c r="J14" s="8">
        <v>67.819999999999993</v>
      </c>
      <c r="K14" s="43">
        <f>25*$J$10/J14</f>
        <v>23.120023591860811</v>
      </c>
      <c r="L14" s="39">
        <v>18.100000000000001</v>
      </c>
      <c r="M14" s="43">
        <f>25*L14/$L$10</f>
        <v>23.205128205128208</v>
      </c>
      <c r="N14" s="38">
        <v>52</v>
      </c>
      <c r="O14" s="43">
        <f>25*N14/$N$10</f>
        <v>24.074074074074073</v>
      </c>
      <c r="P14" s="43">
        <f>I14+M14+O14+K14</f>
        <v>90.72471063560603</v>
      </c>
      <c r="Q14" s="41">
        <v>3</v>
      </c>
      <c r="R14" s="44" t="s">
        <v>315</v>
      </c>
    </row>
    <row r="15" spans="1:18" s="44" customFormat="1" ht="27.75" customHeight="1" x14ac:dyDescent="0.25">
      <c r="A15" s="13">
        <v>7</v>
      </c>
      <c r="B15" s="96">
        <v>2905</v>
      </c>
      <c r="C15" s="96" t="s">
        <v>258</v>
      </c>
      <c r="D15" s="96" t="s">
        <v>82</v>
      </c>
      <c r="E15" s="96" t="s">
        <v>255</v>
      </c>
      <c r="F15" s="96">
        <v>10</v>
      </c>
      <c r="G15" s="96" t="s">
        <v>42</v>
      </c>
      <c r="H15" s="37">
        <v>29.35</v>
      </c>
      <c r="I15" s="43">
        <f>25*$H$10/H15</f>
        <v>25</v>
      </c>
      <c r="J15" s="8">
        <v>86.93</v>
      </c>
      <c r="K15" s="43">
        <f>25*$J$10/J15</f>
        <v>18.03750143793857</v>
      </c>
      <c r="L15" s="8">
        <v>18.3</v>
      </c>
      <c r="M15" s="43">
        <f>25*L15/$L$10</f>
        <v>23.46153846153846</v>
      </c>
      <c r="N15" s="38">
        <v>35</v>
      </c>
      <c r="O15" s="43">
        <f>25*N15/$N$10</f>
        <v>16.203703703703702</v>
      </c>
      <c r="P15" s="43">
        <f>I15+M15+O15+K15</f>
        <v>82.702743603180735</v>
      </c>
      <c r="Q15" s="45">
        <v>4</v>
      </c>
      <c r="R15" s="44" t="s">
        <v>315</v>
      </c>
    </row>
    <row r="16" spans="1:18" s="44" customFormat="1" ht="27.75" customHeight="1" x14ac:dyDescent="0.25">
      <c r="A16" s="13">
        <v>13</v>
      </c>
      <c r="B16" s="96">
        <v>4111</v>
      </c>
      <c r="C16" s="96" t="s">
        <v>272</v>
      </c>
      <c r="D16" s="96" t="s">
        <v>273</v>
      </c>
      <c r="E16" s="96" t="s">
        <v>274</v>
      </c>
      <c r="F16" s="96">
        <v>9</v>
      </c>
      <c r="G16" s="96" t="s">
        <v>57</v>
      </c>
      <c r="H16" s="37">
        <v>32.25</v>
      </c>
      <c r="I16" s="43">
        <f>25*$H$10/H16</f>
        <v>22.751937984496124</v>
      </c>
      <c r="J16" s="8">
        <v>76.02</v>
      </c>
      <c r="K16" s="43">
        <f>25*$J$10/J16</f>
        <v>20.626151012891345</v>
      </c>
      <c r="L16" s="8">
        <v>17.8</v>
      </c>
      <c r="M16" s="43">
        <f>25*L16/$L$10</f>
        <v>22.820512820512821</v>
      </c>
      <c r="N16" s="38">
        <v>25</v>
      </c>
      <c r="O16" s="43">
        <f>25*N16/$N$10</f>
        <v>11.574074074074074</v>
      </c>
      <c r="P16" s="43">
        <f>I16+M16+O16+K16</f>
        <v>77.772675891974359</v>
      </c>
      <c r="Q16" s="41">
        <v>5</v>
      </c>
      <c r="R16" s="44" t="s">
        <v>315</v>
      </c>
    </row>
    <row r="17" spans="1:18" s="14" customFormat="1" ht="27.75" customHeight="1" x14ac:dyDescent="0.25">
      <c r="A17" s="13">
        <v>15</v>
      </c>
      <c r="B17" s="96">
        <v>4114</v>
      </c>
      <c r="C17" s="96" t="s">
        <v>276</v>
      </c>
      <c r="D17" s="96" t="s">
        <v>48</v>
      </c>
      <c r="E17" s="96" t="s">
        <v>261</v>
      </c>
      <c r="F17" s="96">
        <v>10</v>
      </c>
      <c r="G17" s="96" t="s">
        <v>57</v>
      </c>
      <c r="H17" s="37">
        <v>39.1</v>
      </c>
      <c r="I17" s="43">
        <f>25*$H$10/H17</f>
        <v>18.765984654731458</v>
      </c>
      <c r="J17" s="8">
        <v>68</v>
      </c>
      <c r="K17" s="43">
        <f>25*$J$10/J17</f>
        <v>23.058823529411764</v>
      </c>
      <c r="L17" s="8">
        <v>17.399999999999999</v>
      </c>
      <c r="M17" s="43">
        <f>25*L17/$L$10</f>
        <v>22.307692307692303</v>
      </c>
      <c r="N17" s="38">
        <v>28</v>
      </c>
      <c r="O17" s="43">
        <f>25*N17/$N$10</f>
        <v>12.962962962962964</v>
      </c>
      <c r="P17" s="43">
        <f>I17+M17+O17+K17</f>
        <v>77.095463454798491</v>
      </c>
      <c r="Q17" s="41">
        <v>6</v>
      </c>
      <c r="R17" s="129" t="s">
        <v>315</v>
      </c>
    </row>
    <row r="18" spans="1:18" s="14" customFormat="1" ht="27.75" customHeight="1" x14ac:dyDescent="0.25">
      <c r="A18" s="13">
        <v>17</v>
      </c>
      <c r="B18" s="96">
        <v>4207</v>
      </c>
      <c r="C18" s="96" t="s">
        <v>278</v>
      </c>
      <c r="D18" s="96" t="s">
        <v>279</v>
      </c>
      <c r="E18" s="96" t="s">
        <v>280</v>
      </c>
      <c r="F18" s="97">
        <v>9</v>
      </c>
      <c r="G18" s="21" t="s">
        <v>80</v>
      </c>
      <c r="H18" s="37">
        <v>48</v>
      </c>
      <c r="I18" s="43">
        <f>25*$H$10/H18</f>
        <v>15.286458333333334</v>
      </c>
      <c r="J18" s="8">
        <v>79.790000000000006</v>
      </c>
      <c r="K18" s="43">
        <f>25*$J$10/J18</f>
        <v>19.651585411705724</v>
      </c>
      <c r="L18" s="8">
        <v>16.5</v>
      </c>
      <c r="M18" s="43">
        <f>25*L18/$L$10</f>
        <v>21.153846153846153</v>
      </c>
      <c r="N18" s="38">
        <v>44</v>
      </c>
      <c r="O18" s="43">
        <f>25*N18/$N$10</f>
        <v>20.37037037037037</v>
      </c>
      <c r="P18" s="43">
        <f>I18+M18+O18+K18</f>
        <v>76.46226026925558</v>
      </c>
      <c r="Q18" s="41">
        <v>7</v>
      </c>
      <c r="R18" s="129" t="s">
        <v>315</v>
      </c>
    </row>
    <row r="19" spans="1:18" s="14" customFormat="1" ht="27.75" customHeight="1" x14ac:dyDescent="0.25">
      <c r="A19" s="13">
        <v>22</v>
      </c>
      <c r="B19" s="96">
        <v>4901</v>
      </c>
      <c r="C19" s="96" t="s">
        <v>288</v>
      </c>
      <c r="D19" s="96" t="s">
        <v>289</v>
      </c>
      <c r="E19" s="96" t="s">
        <v>89</v>
      </c>
      <c r="F19" s="96">
        <v>10</v>
      </c>
      <c r="G19" s="96" t="s">
        <v>182</v>
      </c>
      <c r="H19" s="37">
        <v>30.78</v>
      </c>
      <c r="I19" s="43">
        <f>25*$H$10/H19</f>
        <v>23.838531513970111</v>
      </c>
      <c r="J19" s="8">
        <v>63.64</v>
      </c>
      <c r="K19" s="43">
        <f>25*$J$10/J19</f>
        <v>24.638592080452547</v>
      </c>
      <c r="L19" s="39">
        <v>12.1</v>
      </c>
      <c r="M19" s="43">
        <f>25*L19/$L$10</f>
        <v>15.512820512820513</v>
      </c>
      <c r="N19" s="38">
        <v>25</v>
      </c>
      <c r="O19" s="43">
        <f>25*N19/$N$10</f>
        <v>11.574074074074074</v>
      </c>
      <c r="P19" s="43">
        <f>I19+M19+O19+K19</f>
        <v>75.564018181317238</v>
      </c>
      <c r="Q19" s="41">
        <v>8</v>
      </c>
      <c r="R19" s="129" t="s">
        <v>315</v>
      </c>
    </row>
    <row r="20" spans="1:18" s="14" customFormat="1" ht="27.75" customHeight="1" x14ac:dyDescent="0.25">
      <c r="A20" s="13">
        <v>16</v>
      </c>
      <c r="B20" s="96">
        <v>4116</v>
      </c>
      <c r="C20" s="96" t="s">
        <v>277</v>
      </c>
      <c r="D20" s="96" t="s">
        <v>113</v>
      </c>
      <c r="E20" s="96" t="s">
        <v>114</v>
      </c>
      <c r="F20" s="96">
        <v>10</v>
      </c>
      <c r="G20" s="96" t="s">
        <v>57</v>
      </c>
      <c r="H20" s="37">
        <v>32.380000000000003</v>
      </c>
      <c r="I20" s="43">
        <f>25*$H$10/H20</f>
        <v>22.660592958616427</v>
      </c>
      <c r="J20" s="8">
        <v>72</v>
      </c>
      <c r="K20" s="43">
        <f>25*$J$10/J20</f>
        <v>21.777777777777779</v>
      </c>
      <c r="L20" s="8">
        <v>17</v>
      </c>
      <c r="M20" s="43">
        <f>25*L20/$L$10</f>
        <v>21.794871794871796</v>
      </c>
      <c r="N20" s="38">
        <v>20</v>
      </c>
      <c r="O20" s="43">
        <f>25*N20/$N$10</f>
        <v>9.2592592592592595</v>
      </c>
      <c r="P20" s="43">
        <f>I20+M20+O20+K20</f>
        <v>75.492501790525267</v>
      </c>
      <c r="Q20" s="41">
        <v>9</v>
      </c>
      <c r="R20" s="130" t="s">
        <v>315</v>
      </c>
    </row>
    <row r="21" spans="1:18" s="14" customFormat="1" ht="27.75" customHeight="1" x14ac:dyDescent="0.2">
      <c r="A21" s="13">
        <v>24</v>
      </c>
      <c r="B21" s="96">
        <v>5104</v>
      </c>
      <c r="C21" s="96" t="s">
        <v>291</v>
      </c>
      <c r="D21" s="96" t="s">
        <v>292</v>
      </c>
      <c r="E21" s="96" t="s">
        <v>293</v>
      </c>
      <c r="F21" s="96">
        <v>10</v>
      </c>
      <c r="G21" s="96" t="s">
        <v>65</v>
      </c>
      <c r="H21" s="37">
        <v>45.94</v>
      </c>
      <c r="I21" s="43">
        <f>25*$H$10/H21</f>
        <v>15.971919895515891</v>
      </c>
      <c r="J21" s="8">
        <v>87.89</v>
      </c>
      <c r="K21" s="43">
        <f>25*$J$10/J21</f>
        <v>17.840482421208328</v>
      </c>
      <c r="L21" s="39">
        <v>15.4</v>
      </c>
      <c r="M21" s="43">
        <f>25*L21/$L$10</f>
        <v>19.743589743589745</v>
      </c>
      <c r="N21" s="38">
        <v>47</v>
      </c>
      <c r="O21" s="43">
        <f>25*N21/$N$10</f>
        <v>21.75925925925926</v>
      </c>
      <c r="P21" s="43">
        <f>I21+M21+O21+K21</f>
        <v>75.315251319573221</v>
      </c>
      <c r="Q21" s="41">
        <v>10</v>
      </c>
    </row>
    <row r="22" spans="1:18" s="14" customFormat="1" ht="27.75" customHeight="1" x14ac:dyDescent="0.2">
      <c r="A22" s="13">
        <v>31</v>
      </c>
      <c r="B22" s="96">
        <v>5804</v>
      </c>
      <c r="C22" s="96" t="s">
        <v>306</v>
      </c>
      <c r="D22" s="96" t="s">
        <v>251</v>
      </c>
      <c r="E22" s="96" t="s">
        <v>41</v>
      </c>
      <c r="F22" s="96">
        <v>9</v>
      </c>
      <c r="G22" s="96" t="s">
        <v>103</v>
      </c>
      <c r="H22" s="37">
        <v>41.94</v>
      </c>
      <c r="I22" s="43">
        <f>25*$H$10/H22</f>
        <v>17.495231282784932</v>
      </c>
      <c r="J22" s="8">
        <v>86.18</v>
      </c>
      <c r="K22" s="43">
        <f>25*$J$10/J22</f>
        <v>18.194476676723138</v>
      </c>
      <c r="L22" s="39">
        <v>16.100000000000001</v>
      </c>
      <c r="M22" s="43">
        <f>25*L22/$L$10</f>
        <v>20.641025641025642</v>
      </c>
      <c r="N22" s="38">
        <v>37</v>
      </c>
      <c r="O22" s="43">
        <f>25*N22/$N$10</f>
        <v>17.12962962962963</v>
      </c>
      <c r="P22" s="43">
        <f>I22+M22+O22+K22</f>
        <v>73.460363230163352</v>
      </c>
      <c r="Q22" s="41">
        <v>11</v>
      </c>
    </row>
    <row r="23" spans="1:18" s="14" customFormat="1" ht="27.75" customHeight="1" x14ac:dyDescent="0.2">
      <c r="A23" s="13">
        <v>10</v>
      </c>
      <c r="B23" s="96">
        <v>3684</v>
      </c>
      <c r="C23" s="96" t="s">
        <v>263</v>
      </c>
      <c r="D23" s="96" t="s">
        <v>264</v>
      </c>
      <c r="E23" s="96" t="s">
        <v>64</v>
      </c>
      <c r="F23" s="96">
        <v>10</v>
      </c>
      <c r="G23" s="96" t="s">
        <v>108</v>
      </c>
      <c r="H23" s="37">
        <v>56.81</v>
      </c>
      <c r="I23" s="43">
        <f>25*$H$10/H23</f>
        <v>12.91585988382327</v>
      </c>
      <c r="J23" s="8">
        <v>91.54</v>
      </c>
      <c r="K23" s="43">
        <f>25*$J$10/J23</f>
        <v>17.129123880270917</v>
      </c>
      <c r="L23" s="8">
        <v>15.7</v>
      </c>
      <c r="M23" s="43">
        <f>25*L23/$L$10</f>
        <v>20.128205128205128</v>
      </c>
      <c r="N23" s="38">
        <v>41</v>
      </c>
      <c r="O23" s="43">
        <f>25*N23/$N$10</f>
        <v>18.981481481481481</v>
      </c>
      <c r="P23" s="43">
        <f>I23+M23+O23+K23</f>
        <v>69.154670373780789</v>
      </c>
      <c r="Q23" s="41">
        <v>12</v>
      </c>
    </row>
    <row r="24" spans="1:18" s="14" customFormat="1" ht="27.75" customHeight="1" x14ac:dyDescent="0.2">
      <c r="A24" s="13">
        <v>12</v>
      </c>
      <c r="B24" s="96">
        <v>4002</v>
      </c>
      <c r="C24" s="96" t="s">
        <v>270</v>
      </c>
      <c r="D24" s="96" t="s">
        <v>271</v>
      </c>
      <c r="E24" s="96" t="s">
        <v>64</v>
      </c>
      <c r="F24" s="96">
        <v>11</v>
      </c>
      <c r="G24" s="96" t="s">
        <v>105</v>
      </c>
      <c r="H24" s="37">
        <v>45.75</v>
      </c>
      <c r="I24" s="43">
        <f>25*$H$10/H24</f>
        <v>16.038251366120218</v>
      </c>
      <c r="J24" s="8">
        <v>83.43</v>
      </c>
      <c r="K24" s="43">
        <f>25*$J$10/J24</f>
        <v>18.794198729473809</v>
      </c>
      <c r="L24" s="8">
        <v>12.8</v>
      </c>
      <c r="M24" s="43">
        <f>25*L24/$L$10</f>
        <v>16.410256410256409</v>
      </c>
      <c r="N24" s="38">
        <v>38</v>
      </c>
      <c r="O24" s="43">
        <f>25*N24/$N$10</f>
        <v>17.592592592592592</v>
      </c>
      <c r="P24" s="43">
        <f>I24+M24+O24+K24</f>
        <v>68.835299098443031</v>
      </c>
      <c r="Q24" s="41">
        <v>13</v>
      </c>
    </row>
    <row r="25" spans="1:18" s="14" customFormat="1" ht="27.75" customHeight="1" x14ac:dyDescent="0.2">
      <c r="A25" s="13">
        <v>29</v>
      </c>
      <c r="B25" s="96">
        <v>5402</v>
      </c>
      <c r="C25" s="96" t="s">
        <v>302</v>
      </c>
      <c r="D25" s="96" t="s">
        <v>303</v>
      </c>
      <c r="E25" s="96" t="s">
        <v>304</v>
      </c>
      <c r="F25" s="97">
        <v>10</v>
      </c>
      <c r="G25" s="96" t="s">
        <v>124</v>
      </c>
      <c r="H25" s="37">
        <v>148</v>
      </c>
      <c r="I25" s="43">
        <f>25*$H$10/H25</f>
        <v>4.9577702702702702</v>
      </c>
      <c r="J25" s="8">
        <v>82.02</v>
      </c>
      <c r="K25" s="43">
        <f>25*$J$10/J25</f>
        <v>19.117288466227752</v>
      </c>
      <c r="L25" s="39">
        <v>18.05</v>
      </c>
      <c r="M25" s="43">
        <f>25*L25/$L$10</f>
        <v>23.141025641025642</v>
      </c>
      <c r="N25" s="38">
        <v>45</v>
      </c>
      <c r="O25" s="43">
        <f>25*N25/$N$10</f>
        <v>20.833333333333332</v>
      </c>
      <c r="P25" s="43">
        <f>I25+M25+O25+K25</f>
        <v>68.049417710857</v>
      </c>
      <c r="Q25" s="41">
        <v>14</v>
      </c>
    </row>
    <row r="26" spans="1:18" s="14" customFormat="1" ht="27.75" customHeight="1" x14ac:dyDescent="0.2">
      <c r="A26" s="13">
        <v>11</v>
      </c>
      <c r="B26" s="96">
        <v>3804</v>
      </c>
      <c r="C26" s="96" t="s">
        <v>268</v>
      </c>
      <c r="D26" s="96" t="s">
        <v>269</v>
      </c>
      <c r="E26" s="96" t="s">
        <v>100</v>
      </c>
      <c r="F26" s="103">
        <v>10</v>
      </c>
      <c r="G26" s="96" t="s">
        <v>77</v>
      </c>
      <c r="H26" s="37">
        <v>53.28</v>
      </c>
      <c r="I26" s="43">
        <f>25*$H$10/H26</f>
        <v>13.771584084084084</v>
      </c>
      <c r="J26" s="8">
        <v>78.069999999999993</v>
      </c>
      <c r="K26" s="43">
        <f>25*$J$10/J26</f>
        <v>20.084539515819138</v>
      </c>
      <c r="L26" s="8">
        <v>12.9</v>
      </c>
      <c r="M26" s="43">
        <f>25*L26/$L$10</f>
        <v>16.53846153846154</v>
      </c>
      <c r="N26" s="38">
        <v>38</v>
      </c>
      <c r="O26" s="43">
        <f>25*N26/$N$10</f>
        <v>17.592592592592592</v>
      </c>
      <c r="P26" s="43">
        <f>I26+M26+O26+K26</f>
        <v>67.987177730957342</v>
      </c>
      <c r="Q26" s="41">
        <v>15</v>
      </c>
    </row>
    <row r="27" spans="1:18" s="14" customFormat="1" ht="27.75" customHeight="1" x14ac:dyDescent="0.2">
      <c r="A27" s="13">
        <v>4</v>
      </c>
      <c r="B27" s="96">
        <v>2701</v>
      </c>
      <c r="C27" s="96" t="s">
        <v>252</v>
      </c>
      <c r="D27" s="96" t="s">
        <v>253</v>
      </c>
      <c r="E27" s="96" t="s">
        <v>83</v>
      </c>
      <c r="F27" s="96">
        <v>11</v>
      </c>
      <c r="G27" s="96" t="s">
        <v>107</v>
      </c>
      <c r="H27" s="37">
        <v>77.25</v>
      </c>
      <c r="I27" s="43">
        <f>25*$H$10/H27</f>
        <v>9.4983818770226538</v>
      </c>
      <c r="J27" s="8">
        <v>111</v>
      </c>
      <c r="K27" s="43">
        <f>25*$J$10/J27</f>
        <v>14.126126126126126</v>
      </c>
      <c r="L27" s="8">
        <v>17.3</v>
      </c>
      <c r="M27" s="43">
        <f>25*L27/$L$10</f>
        <v>22.179487179487179</v>
      </c>
      <c r="N27" s="38">
        <v>46</v>
      </c>
      <c r="O27" s="43">
        <f>25*N27/$N$10</f>
        <v>21.296296296296298</v>
      </c>
      <c r="P27" s="43">
        <f>I27+M27+O27+K27</f>
        <v>67.100291478932263</v>
      </c>
      <c r="Q27" s="41">
        <v>16</v>
      </c>
    </row>
    <row r="28" spans="1:18" s="14" customFormat="1" ht="27.75" customHeight="1" x14ac:dyDescent="0.2">
      <c r="A28" s="13">
        <v>5</v>
      </c>
      <c r="B28" s="96">
        <v>2702</v>
      </c>
      <c r="C28" s="96" t="s">
        <v>254</v>
      </c>
      <c r="D28" s="96" t="s">
        <v>82</v>
      </c>
      <c r="E28" s="96" t="s">
        <v>255</v>
      </c>
      <c r="F28" s="96">
        <v>10</v>
      </c>
      <c r="G28" s="96" t="s">
        <v>107</v>
      </c>
      <c r="H28" s="37">
        <v>57.03</v>
      </c>
      <c r="I28" s="43">
        <f>25*$H$10/H28</f>
        <v>12.866035419954409</v>
      </c>
      <c r="J28" s="8">
        <v>102.65</v>
      </c>
      <c r="K28" s="43">
        <f>25*$J$10/J28</f>
        <v>15.27520701412567</v>
      </c>
      <c r="L28" s="8">
        <v>15.1</v>
      </c>
      <c r="M28" s="43">
        <f>25*L28/$L$10</f>
        <v>19.358974358974358</v>
      </c>
      <c r="N28" s="38">
        <v>42</v>
      </c>
      <c r="O28" s="43">
        <f>25*N28/$N$10</f>
        <v>19.444444444444443</v>
      </c>
      <c r="P28" s="43">
        <f>I28+M28+O28+K28</f>
        <v>66.944661237498877</v>
      </c>
      <c r="Q28" s="41">
        <v>17</v>
      </c>
    </row>
    <row r="29" spans="1:18" s="14" customFormat="1" ht="27.75" customHeight="1" x14ac:dyDescent="0.2">
      <c r="A29" s="13">
        <v>30</v>
      </c>
      <c r="B29" s="96">
        <v>5704</v>
      </c>
      <c r="C29" s="96" t="s">
        <v>305</v>
      </c>
      <c r="D29" s="96" t="s">
        <v>271</v>
      </c>
      <c r="E29" s="96" t="s">
        <v>257</v>
      </c>
      <c r="F29" s="97">
        <v>10</v>
      </c>
      <c r="G29" s="21" t="s">
        <v>38</v>
      </c>
      <c r="H29" s="37">
        <v>151.25</v>
      </c>
      <c r="I29" s="43">
        <f>25*$H$10/H29</f>
        <v>4.8512396694214877</v>
      </c>
      <c r="J29" s="8">
        <v>63.88</v>
      </c>
      <c r="K29" s="43">
        <f>25*$J$10/J29</f>
        <v>24.546023794614904</v>
      </c>
      <c r="L29" s="39">
        <v>15.8</v>
      </c>
      <c r="M29" s="43">
        <f>25*L29/$L$10</f>
        <v>20.256410256410255</v>
      </c>
      <c r="N29" s="38">
        <v>37</v>
      </c>
      <c r="O29" s="43">
        <f>25*N29/$N$10</f>
        <v>17.12962962962963</v>
      </c>
      <c r="P29" s="43">
        <f>I29+M29+O29+K29</f>
        <v>66.783303350076267</v>
      </c>
      <c r="Q29" s="45">
        <v>18</v>
      </c>
    </row>
    <row r="30" spans="1:18" s="14" customFormat="1" ht="27.75" customHeight="1" x14ac:dyDescent="0.2">
      <c r="A30" s="13">
        <v>3</v>
      </c>
      <c r="B30" s="96">
        <v>2604</v>
      </c>
      <c r="C30" s="96" t="s">
        <v>250</v>
      </c>
      <c r="D30" s="96" t="s">
        <v>251</v>
      </c>
      <c r="E30" s="96" t="s">
        <v>56</v>
      </c>
      <c r="F30" s="103">
        <v>10</v>
      </c>
      <c r="G30" s="96" t="s">
        <v>169</v>
      </c>
      <c r="H30" s="37">
        <v>52.91</v>
      </c>
      <c r="I30" s="43">
        <f>25*$H$10/H30</f>
        <v>13.867888867888869</v>
      </c>
      <c r="J30" s="8">
        <v>87.73</v>
      </c>
      <c r="K30" s="43">
        <f>25*$J$10/J30</f>
        <v>17.873019491622021</v>
      </c>
      <c r="L30" s="8">
        <v>14.4</v>
      </c>
      <c r="M30" s="43">
        <f>25*L30/$L$10</f>
        <v>18.46153846153846</v>
      </c>
      <c r="N30" s="38">
        <v>32</v>
      </c>
      <c r="O30" s="43">
        <f>25*N30/$N$10</f>
        <v>14.814814814814815</v>
      </c>
      <c r="P30" s="43">
        <f>I30+M30+O30+K30</f>
        <v>65.017261635864173</v>
      </c>
      <c r="Q30" s="41">
        <v>19</v>
      </c>
    </row>
    <row r="31" spans="1:18" s="14" customFormat="1" ht="27.75" customHeight="1" x14ac:dyDescent="0.2">
      <c r="A31" s="13">
        <v>2</v>
      </c>
      <c r="B31" s="96">
        <v>2603</v>
      </c>
      <c r="C31" s="96" t="s">
        <v>247</v>
      </c>
      <c r="D31" s="96" t="s">
        <v>248</v>
      </c>
      <c r="E31" s="96" t="s">
        <v>249</v>
      </c>
      <c r="F31" s="103">
        <v>10</v>
      </c>
      <c r="G31" s="96" t="s">
        <v>169</v>
      </c>
      <c r="H31" s="37">
        <v>62.78</v>
      </c>
      <c r="I31" s="43">
        <f>25*$H$10/H31</f>
        <v>11.687639375597323</v>
      </c>
      <c r="J31" s="8">
        <v>92.86</v>
      </c>
      <c r="K31" s="43">
        <f>25*$J$10/J31</f>
        <v>16.885634288175748</v>
      </c>
      <c r="L31" s="8">
        <v>12.9</v>
      </c>
      <c r="M31" s="43">
        <f>25*L31/$L$10</f>
        <v>16.53846153846154</v>
      </c>
      <c r="N31" s="38">
        <v>37</v>
      </c>
      <c r="O31" s="43">
        <f>25*N31/$N$10</f>
        <v>17.12962962962963</v>
      </c>
      <c r="P31" s="43">
        <f>I31+M31+O31+K31</f>
        <v>62.241364831864246</v>
      </c>
      <c r="Q31" s="41">
        <v>20</v>
      </c>
    </row>
    <row r="32" spans="1:18" s="14" customFormat="1" ht="27.75" customHeight="1" x14ac:dyDescent="0.2">
      <c r="A32" s="13">
        <v>6</v>
      </c>
      <c r="B32" s="96">
        <v>2801</v>
      </c>
      <c r="C32" s="96" t="s">
        <v>256</v>
      </c>
      <c r="D32" s="96" t="s">
        <v>82</v>
      </c>
      <c r="E32" s="96" t="s">
        <v>257</v>
      </c>
      <c r="F32" s="96">
        <v>10</v>
      </c>
      <c r="G32" s="96" t="s">
        <v>109</v>
      </c>
      <c r="H32" s="37">
        <v>178.6</v>
      </c>
      <c r="I32" s="43">
        <f>25*$H$10/H32</f>
        <v>4.1083426651735726</v>
      </c>
      <c r="J32" s="8">
        <v>74.77</v>
      </c>
      <c r="K32" s="43">
        <f>25*$J$10/J32</f>
        <v>20.970977664838841</v>
      </c>
      <c r="L32" s="8">
        <v>8.8000000000000007</v>
      </c>
      <c r="M32" s="43">
        <f>25*L32/$L$10</f>
        <v>11.282051282051283</v>
      </c>
      <c r="N32" s="38">
        <v>50</v>
      </c>
      <c r="O32" s="43">
        <f>25*N32/$N$10</f>
        <v>23.148148148148149</v>
      </c>
      <c r="P32" s="43">
        <f>I32+M32+O32+K32</f>
        <v>59.509519760211845</v>
      </c>
      <c r="Q32" s="41">
        <v>21</v>
      </c>
    </row>
    <row r="33" spans="1:17" s="14" customFormat="1" ht="27.75" customHeight="1" x14ac:dyDescent="0.2">
      <c r="A33" s="13">
        <v>33</v>
      </c>
      <c r="B33" s="26">
        <v>2302</v>
      </c>
      <c r="C33" s="20" t="s">
        <v>309</v>
      </c>
      <c r="D33" s="20" t="s">
        <v>94</v>
      </c>
      <c r="E33" s="20" t="s">
        <v>89</v>
      </c>
      <c r="F33" s="20">
        <v>9</v>
      </c>
      <c r="G33" s="21" t="s">
        <v>146</v>
      </c>
      <c r="H33" s="37">
        <v>55.62</v>
      </c>
      <c r="I33" s="43">
        <f>25*$H$10/H33</f>
        <v>13.192197051420353</v>
      </c>
      <c r="J33" s="8">
        <v>112.84</v>
      </c>
      <c r="K33" s="43">
        <f>25*$J$10/J33</f>
        <v>13.895781637717121</v>
      </c>
      <c r="L33" s="39">
        <v>13.9</v>
      </c>
      <c r="M33" s="43">
        <f>25*L33/$L$10</f>
        <v>17.820512820512821</v>
      </c>
      <c r="N33" s="38">
        <v>23</v>
      </c>
      <c r="O33" s="43">
        <f>25*N33/$N$10</f>
        <v>10.648148148148149</v>
      </c>
      <c r="P33" s="43">
        <f>I33+M33+O33+K33</f>
        <v>55.556639657798442</v>
      </c>
      <c r="Q33" s="41">
        <v>22</v>
      </c>
    </row>
    <row r="34" spans="1:17" s="14" customFormat="1" ht="27.75" customHeight="1" x14ac:dyDescent="0.2">
      <c r="A34" s="13">
        <v>20</v>
      </c>
      <c r="B34" s="96">
        <v>4801</v>
      </c>
      <c r="C34" s="96" t="s">
        <v>284</v>
      </c>
      <c r="D34" s="96" t="s">
        <v>264</v>
      </c>
      <c r="E34" s="96" t="s">
        <v>285</v>
      </c>
      <c r="F34" s="96">
        <v>10</v>
      </c>
      <c r="G34" s="96" t="s">
        <v>312</v>
      </c>
      <c r="H34" s="37">
        <v>159.03</v>
      </c>
      <c r="I34" s="43">
        <f>25*$H$10/H34</f>
        <v>4.6139093252845376</v>
      </c>
      <c r="J34" s="8">
        <v>107.04</v>
      </c>
      <c r="K34" s="43">
        <f>25*$J$10/J34</f>
        <v>14.648729446935723</v>
      </c>
      <c r="L34" s="8">
        <v>12.3</v>
      </c>
      <c r="M34" s="43">
        <f>25*L34/$L$10</f>
        <v>15.76923076923077</v>
      </c>
      <c r="N34" s="38">
        <v>36</v>
      </c>
      <c r="O34" s="43">
        <f>25*N34/$N$10</f>
        <v>16.666666666666668</v>
      </c>
      <c r="P34" s="43">
        <f>I34+M34+O34+K34</f>
        <v>51.698536208117702</v>
      </c>
      <c r="Q34" s="41">
        <v>23</v>
      </c>
    </row>
    <row r="35" spans="1:17" s="14" customFormat="1" ht="27.75" customHeight="1" x14ac:dyDescent="0.2">
      <c r="A35" s="13">
        <v>21</v>
      </c>
      <c r="B35" s="96">
        <v>4802</v>
      </c>
      <c r="C35" s="96" t="s">
        <v>286</v>
      </c>
      <c r="D35" s="96" t="s">
        <v>287</v>
      </c>
      <c r="E35" s="96" t="s">
        <v>83</v>
      </c>
      <c r="F35" s="96">
        <v>11</v>
      </c>
      <c r="G35" s="96" t="s">
        <v>312</v>
      </c>
      <c r="H35" s="37">
        <v>133.12</v>
      </c>
      <c r="I35" s="43">
        <f>25*$H$10/H35</f>
        <v>5.5119441105769225</v>
      </c>
      <c r="J35" s="8">
        <v>90.06</v>
      </c>
      <c r="K35" s="43">
        <f>25*$J$10/J35</f>
        <v>17.410615145458582</v>
      </c>
      <c r="L35" s="39">
        <v>10.6</v>
      </c>
      <c r="M35" s="43">
        <f>25*L35/$L$10</f>
        <v>13.589743589743589</v>
      </c>
      <c r="N35" s="38">
        <v>29</v>
      </c>
      <c r="O35" s="43">
        <f>25*N35/$N$10</f>
        <v>13.425925925925926</v>
      </c>
      <c r="P35" s="43">
        <f>I35+M35+O35+K35</f>
        <v>49.938228771705013</v>
      </c>
      <c r="Q35" s="41">
        <v>24</v>
      </c>
    </row>
    <row r="36" spans="1:17" s="14" customFormat="1" ht="27.75" customHeight="1" x14ac:dyDescent="0.2">
      <c r="A36" s="13">
        <v>26</v>
      </c>
      <c r="B36" s="96">
        <v>5314</v>
      </c>
      <c r="C36" s="169" t="s">
        <v>295</v>
      </c>
      <c r="D36" s="169" t="s">
        <v>296</v>
      </c>
      <c r="E36" s="169" t="s">
        <v>100</v>
      </c>
      <c r="F36" s="98">
        <v>9</v>
      </c>
      <c r="G36" s="96" t="s">
        <v>46</v>
      </c>
      <c r="H36" s="37">
        <v>148.71</v>
      </c>
      <c r="I36" s="43">
        <f>25*$H$10/H36</f>
        <v>4.9340999260305294</v>
      </c>
      <c r="J36" s="8">
        <v>100.38</v>
      </c>
      <c r="K36" s="43">
        <f>25*$J$10/J36</f>
        <v>15.620641562064156</v>
      </c>
      <c r="L36" s="39">
        <v>14.6</v>
      </c>
      <c r="M36" s="43">
        <f>25*L36/$L$10</f>
        <v>18.717948717948719</v>
      </c>
      <c r="N36" s="38">
        <v>21</v>
      </c>
      <c r="O36" s="43">
        <f>25*N36/$N$10</f>
        <v>9.7222222222222214</v>
      </c>
      <c r="P36" s="43">
        <f>I36+M36+O36+K36</f>
        <v>48.994912428265629</v>
      </c>
      <c r="Q36" s="41">
        <v>25</v>
      </c>
    </row>
    <row r="37" spans="1:17" s="14" customFormat="1" ht="27.75" customHeight="1" x14ac:dyDescent="0.2">
      <c r="A37" s="13">
        <v>25</v>
      </c>
      <c r="B37" s="96">
        <v>5312</v>
      </c>
      <c r="C37" s="22" t="s">
        <v>294</v>
      </c>
      <c r="D37" s="22" t="s">
        <v>94</v>
      </c>
      <c r="E37" s="22" t="s">
        <v>83</v>
      </c>
      <c r="F37" s="98">
        <v>11</v>
      </c>
      <c r="G37" s="96" t="s">
        <v>46</v>
      </c>
      <c r="H37" s="37">
        <v>144.46</v>
      </c>
      <c r="I37" s="43">
        <f>25*$H$10/H37</f>
        <v>5.079260695002076</v>
      </c>
      <c r="J37" s="8">
        <v>98.98</v>
      </c>
      <c r="K37" s="43">
        <f>25*$J$10/J37</f>
        <v>15.841584158415841</v>
      </c>
      <c r="L37" s="39">
        <v>10.7</v>
      </c>
      <c r="M37" s="43">
        <f>25*L37/$L$10</f>
        <v>13.717948717948717</v>
      </c>
      <c r="N37" s="38">
        <v>31</v>
      </c>
      <c r="O37" s="43">
        <f>25*N37/$N$10</f>
        <v>14.351851851851851</v>
      </c>
      <c r="P37" s="43">
        <f>I37+M37+O37+K37</f>
        <v>48.990645423218481</v>
      </c>
      <c r="Q37" s="41">
        <v>25</v>
      </c>
    </row>
    <row r="38" spans="1:17" s="14" customFormat="1" ht="27.75" customHeight="1" x14ac:dyDescent="0.2">
      <c r="A38" s="13">
        <v>28</v>
      </c>
      <c r="B38" s="96">
        <v>5317</v>
      </c>
      <c r="C38" s="22" t="s">
        <v>300</v>
      </c>
      <c r="D38" s="22" t="s">
        <v>301</v>
      </c>
      <c r="E38" s="22" t="s">
        <v>56</v>
      </c>
      <c r="F38" s="98">
        <v>9</v>
      </c>
      <c r="G38" s="96" t="s">
        <v>46</v>
      </c>
      <c r="H38" s="37">
        <v>161.63</v>
      </c>
      <c r="I38" s="43">
        <f>25*$H$10/H38</f>
        <v>4.5396894140939184</v>
      </c>
      <c r="J38" s="8">
        <v>110.56</v>
      </c>
      <c r="K38" s="43">
        <f>25*$J$10/J38</f>
        <v>14.182344428364688</v>
      </c>
      <c r="L38" s="39">
        <v>13.8</v>
      </c>
      <c r="M38" s="43">
        <f>25*L38/$L$10</f>
        <v>17.692307692307693</v>
      </c>
      <c r="N38" s="38">
        <v>23</v>
      </c>
      <c r="O38" s="43">
        <f>25*N38/$N$10</f>
        <v>10.648148148148149</v>
      </c>
      <c r="P38" s="43">
        <f>I38+M38+O38+K38</f>
        <v>47.062489682914446</v>
      </c>
      <c r="Q38" s="41">
        <v>27</v>
      </c>
    </row>
    <row r="39" spans="1:17" s="14" customFormat="1" ht="27.75" customHeight="1" x14ac:dyDescent="0.2">
      <c r="A39" s="13">
        <v>27</v>
      </c>
      <c r="B39" s="96">
        <v>5315</v>
      </c>
      <c r="C39" s="22" t="s">
        <v>297</v>
      </c>
      <c r="D39" s="22" t="s">
        <v>298</v>
      </c>
      <c r="E39" s="22" t="s">
        <v>299</v>
      </c>
      <c r="F39" s="98">
        <v>10</v>
      </c>
      <c r="G39" s="96" t="s">
        <v>46</v>
      </c>
      <c r="H39" s="37">
        <v>170.78</v>
      </c>
      <c r="I39" s="43">
        <f>25*$H$10/H39</f>
        <v>4.2964632860990752</v>
      </c>
      <c r="J39" s="8">
        <v>99.16</v>
      </c>
      <c r="K39" s="43">
        <f>25*$J$10/J39</f>
        <v>15.81282775312626</v>
      </c>
      <c r="L39" s="39">
        <v>9.5</v>
      </c>
      <c r="M39" s="43">
        <f>25*L39/$L$10</f>
        <v>12.179487179487179</v>
      </c>
      <c r="N39" s="38">
        <v>29</v>
      </c>
      <c r="O39" s="43">
        <f>25*N39/$N$10</f>
        <v>13.425925925925926</v>
      </c>
      <c r="P39" s="43">
        <f>I39+M39+O39+K39</f>
        <v>45.714704144638446</v>
      </c>
      <c r="Q39" s="41">
        <v>28</v>
      </c>
    </row>
    <row r="40" spans="1:17" s="14" customFormat="1" ht="27.75" customHeight="1" x14ac:dyDescent="0.2">
      <c r="A40" s="13">
        <v>23</v>
      </c>
      <c r="B40" s="96">
        <v>5003</v>
      </c>
      <c r="C40" s="96" t="s">
        <v>290</v>
      </c>
      <c r="D40" s="96" t="s">
        <v>269</v>
      </c>
      <c r="E40" s="96" t="s">
        <v>64</v>
      </c>
      <c r="F40" s="103">
        <v>9</v>
      </c>
      <c r="G40" s="96" t="s">
        <v>104</v>
      </c>
      <c r="H40" s="37">
        <v>266</v>
      </c>
      <c r="I40" s="43">
        <f>25*$H$10/H40</f>
        <v>2.7584586466165413</v>
      </c>
      <c r="J40" s="8">
        <v>155</v>
      </c>
      <c r="K40" s="43">
        <f>25*$J$10/J40</f>
        <v>10.116129032258064</v>
      </c>
      <c r="L40" s="39">
        <v>0</v>
      </c>
      <c r="M40" s="43">
        <f>25*L40/$L$10</f>
        <v>0</v>
      </c>
      <c r="N40" s="38">
        <v>15</v>
      </c>
      <c r="O40" s="43">
        <f>25*N40/$N$10</f>
        <v>6.9444444444444446</v>
      </c>
      <c r="P40" s="43">
        <f>I40+M40+O40+K40</f>
        <v>19.819032123319047</v>
      </c>
      <c r="Q40" s="41">
        <v>29</v>
      </c>
    </row>
    <row r="41" spans="1:17" s="14" customFormat="1" ht="27.75" customHeight="1" x14ac:dyDescent="0.2">
      <c r="A41" s="13">
        <v>18</v>
      </c>
      <c r="B41" s="96">
        <v>4302</v>
      </c>
      <c r="C41" s="96" t="s">
        <v>281</v>
      </c>
      <c r="D41" s="96" t="s">
        <v>82</v>
      </c>
      <c r="E41" s="96" t="s">
        <v>249</v>
      </c>
      <c r="F41" s="96">
        <v>9</v>
      </c>
      <c r="G41" s="96" t="s">
        <v>310</v>
      </c>
      <c r="H41" s="37"/>
      <c r="I41" s="43" t="e">
        <f>25*$H$10/H41</f>
        <v>#DIV/0!</v>
      </c>
      <c r="J41" s="8"/>
      <c r="K41" s="43" t="e">
        <f>25*$J$10/J41</f>
        <v>#DIV/0!</v>
      </c>
      <c r="L41" s="8"/>
      <c r="M41" s="43">
        <f>25*L41/$L$10</f>
        <v>0</v>
      </c>
      <c r="N41" s="38">
        <v>47</v>
      </c>
      <c r="O41" s="43">
        <f>25*N41/$N$10</f>
        <v>21.75925925925926</v>
      </c>
      <c r="P41" s="43" t="e">
        <f>I41+M41+O41+K41</f>
        <v>#DIV/0!</v>
      </c>
      <c r="Q41" s="41">
        <v>30</v>
      </c>
    </row>
    <row r="42" spans="1:17" s="14" customFormat="1" ht="27.75" customHeight="1" x14ac:dyDescent="0.2">
      <c r="A42" s="13">
        <v>1</v>
      </c>
      <c r="B42" s="26">
        <v>2403</v>
      </c>
      <c r="C42" s="22" t="s">
        <v>244</v>
      </c>
      <c r="D42" s="22" t="s">
        <v>245</v>
      </c>
      <c r="E42" s="22" t="s">
        <v>246</v>
      </c>
      <c r="F42" s="22">
        <v>11</v>
      </c>
      <c r="G42" s="21" t="s">
        <v>53</v>
      </c>
      <c r="H42" s="37"/>
      <c r="I42" s="43" t="e">
        <f>25*$H$10/H42</f>
        <v>#DIV/0!</v>
      </c>
      <c r="J42" s="8"/>
      <c r="K42" s="43" t="e">
        <f>25*$J$10/J42</f>
        <v>#DIV/0!</v>
      </c>
      <c r="L42" s="8"/>
      <c r="M42" s="43">
        <f>25*L42/$L$10</f>
        <v>0</v>
      </c>
      <c r="N42" s="38">
        <v>29</v>
      </c>
      <c r="O42" s="43">
        <f>25*N42/$N$10</f>
        <v>13.425925925925926</v>
      </c>
      <c r="P42" s="43" t="e">
        <f>I42+M42+O42+K42</f>
        <v>#DIV/0!</v>
      </c>
      <c r="Q42" s="45">
        <v>31</v>
      </c>
    </row>
    <row r="43" spans="1:17" s="14" customFormat="1" ht="27.75" customHeight="1" x14ac:dyDescent="0.2">
      <c r="A43" s="13">
        <v>8</v>
      </c>
      <c r="B43" s="96">
        <v>3403</v>
      </c>
      <c r="C43" s="96" t="s">
        <v>259</v>
      </c>
      <c r="D43" s="96" t="s">
        <v>260</v>
      </c>
      <c r="E43" s="96" t="s">
        <v>261</v>
      </c>
      <c r="F43" s="96">
        <v>11</v>
      </c>
      <c r="G43" s="96" t="s">
        <v>243</v>
      </c>
      <c r="H43" s="37"/>
      <c r="I43" s="43" t="e">
        <f>25*$H$10/H43</f>
        <v>#DIV/0!</v>
      </c>
      <c r="J43" s="8"/>
      <c r="K43" s="43" t="e">
        <f>25*$J$10/J43</f>
        <v>#DIV/0!</v>
      </c>
      <c r="L43" s="8"/>
      <c r="M43" s="43">
        <f>25*L43/$L$10</f>
        <v>0</v>
      </c>
      <c r="N43" s="38">
        <v>23</v>
      </c>
      <c r="O43" s="43">
        <f>25*N43/$N$10</f>
        <v>10.648148148148149</v>
      </c>
      <c r="P43" s="43" t="e">
        <f>I43+M43+O43+K43</f>
        <v>#DIV/0!</v>
      </c>
      <c r="Q43" s="41">
        <v>32</v>
      </c>
    </row>
    <row r="44" spans="1:17" s="14" customFormat="1" ht="27.75" customHeight="1" x14ac:dyDescent="0.2">
      <c r="A44" s="13">
        <v>9</v>
      </c>
      <c r="B44" s="96">
        <v>3501</v>
      </c>
      <c r="C44" s="22" t="s">
        <v>262</v>
      </c>
      <c r="D44" s="22" t="s">
        <v>63</v>
      </c>
      <c r="E44" s="22" t="s">
        <v>56</v>
      </c>
      <c r="F44" s="96">
        <v>10</v>
      </c>
      <c r="G44" s="96" t="s">
        <v>242</v>
      </c>
      <c r="H44" s="37"/>
      <c r="I44" s="43" t="e">
        <f>25*$H$10/H44</f>
        <v>#DIV/0!</v>
      </c>
      <c r="J44" s="8"/>
      <c r="K44" s="43" t="e">
        <f>25*$J$10/J44</f>
        <v>#DIV/0!</v>
      </c>
      <c r="L44" s="8"/>
      <c r="M44" s="43">
        <f>25*L44/$L$10</f>
        <v>0</v>
      </c>
      <c r="N44" s="38">
        <v>22</v>
      </c>
      <c r="O44" s="43">
        <f>25*N44/$N$10</f>
        <v>10.185185185185185</v>
      </c>
      <c r="P44" s="43" t="e">
        <f>I44+M44+O44+K44</f>
        <v>#DIV/0!</v>
      </c>
      <c r="Q44" s="41">
        <v>33</v>
      </c>
    </row>
    <row r="45" spans="1:17" s="14" customFormat="1" ht="27.75" customHeight="1" x14ac:dyDescent="0.2">
      <c r="A45" s="13">
        <v>34</v>
      </c>
      <c r="B45" s="26"/>
      <c r="C45" s="20"/>
      <c r="D45" s="20"/>
      <c r="E45" s="20"/>
      <c r="F45" s="20"/>
      <c r="G45" s="21"/>
      <c r="H45" s="37"/>
      <c r="I45" s="43" t="e">
        <f>25*$H$10/H45</f>
        <v>#DIV/0!</v>
      </c>
      <c r="J45" s="8"/>
      <c r="K45" s="43" t="e">
        <f>25*$J$10/J45</f>
        <v>#DIV/0!</v>
      </c>
      <c r="L45" s="39"/>
      <c r="M45" s="43">
        <f>25*L45/$L$10</f>
        <v>0</v>
      </c>
      <c r="N45" s="38"/>
      <c r="O45" s="43">
        <f>25*N45/$N$10</f>
        <v>0</v>
      </c>
      <c r="P45" s="43" t="e">
        <f>I45+M45+O45+K45</f>
        <v>#DIV/0!</v>
      </c>
      <c r="Q45" s="41"/>
    </row>
    <row r="46" spans="1:17" s="14" customFormat="1" ht="27.75" customHeight="1" x14ac:dyDescent="0.2">
      <c r="A46" s="13">
        <v>35</v>
      </c>
      <c r="B46" s="26"/>
      <c r="C46" s="19"/>
      <c r="D46" s="19"/>
      <c r="E46" s="19"/>
      <c r="F46" s="19"/>
      <c r="G46" s="46"/>
      <c r="H46" s="37"/>
      <c r="I46" s="43" t="e">
        <f>25*$H$10/H46</f>
        <v>#DIV/0!</v>
      </c>
      <c r="J46" s="8"/>
      <c r="K46" s="43" t="e">
        <f>25*$J$10/J46</f>
        <v>#DIV/0!</v>
      </c>
      <c r="L46" s="39"/>
      <c r="M46" s="43">
        <f>25*L46/$L$10</f>
        <v>0</v>
      </c>
      <c r="N46" s="38"/>
      <c r="O46" s="43">
        <f>25*N46/$N$10</f>
        <v>0</v>
      </c>
      <c r="P46" s="43" t="e">
        <f>I46+M46+O46+K46</f>
        <v>#DIV/0!</v>
      </c>
      <c r="Q46" s="41"/>
    </row>
    <row r="47" spans="1:17" s="14" customFormat="1" ht="27.75" customHeight="1" x14ac:dyDescent="0.2">
      <c r="A47" s="13">
        <v>36</v>
      </c>
      <c r="B47" s="26"/>
      <c r="C47" s="19"/>
      <c r="D47" s="19"/>
      <c r="E47" s="19"/>
      <c r="F47" s="19"/>
      <c r="G47" s="46"/>
      <c r="H47" s="37"/>
      <c r="I47" s="43" t="e">
        <f>25*$H$10/H47</f>
        <v>#DIV/0!</v>
      </c>
      <c r="J47" s="8"/>
      <c r="K47" s="43" t="e">
        <f>25*$J$10/J47</f>
        <v>#DIV/0!</v>
      </c>
      <c r="L47" s="39"/>
      <c r="M47" s="43">
        <f>25*L47/$L$10</f>
        <v>0</v>
      </c>
      <c r="N47" s="38"/>
      <c r="O47" s="43">
        <f>25*N47/$N$10</f>
        <v>0</v>
      </c>
      <c r="P47" s="43" t="e">
        <f>I47+M47+O47+K47</f>
        <v>#DIV/0!</v>
      </c>
      <c r="Q47" s="41"/>
    </row>
    <row r="48" spans="1:17" s="14" customFormat="1" ht="27.75" customHeight="1" x14ac:dyDescent="0.2">
      <c r="A48" s="13">
        <v>37</v>
      </c>
      <c r="B48" s="26"/>
      <c r="C48" s="19"/>
      <c r="D48" s="19"/>
      <c r="E48" s="19"/>
      <c r="F48" s="19"/>
      <c r="G48" s="46"/>
      <c r="H48" s="37"/>
      <c r="I48" s="43" t="e">
        <f>25*$H$10/H48</f>
        <v>#DIV/0!</v>
      </c>
      <c r="J48" s="8"/>
      <c r="K48" s="43" t="e">
        <f>25*$J$10/J48</f>
        <v>#DIV/0!</v>
      </c>
      <c r="L48" s="8"/>
      <c r="M48" s="43">
        <f>25*L48/$L$10</f>
        <v>0</v>
      </c>
      <c r="N48" s="38"/>
      <c r="O48" s="43">
        <f>25*N48/$N$10</f>
        <v>0</v>
      </c>
      <c r="P48" s="43" t="e">
        <f>I48+M48+O48+K48</f>
        <v>#DIV/0!</v>
      </c>
      <c r="Q48" s="41"/>
    </row>
    <row r="49" spans="1:17" s="14" customFormat="1" ht="27.75" customHeight="1" x14ac:dyDescent="0.2">
      <c r="A49" s="13">
        <v>38</v>
      </c>
      <c r="B49" s="26"/>
      <c r="C49" s="19"/>
      <c r="D49" s="19"/>
      <c r="E49" s="19"/>
      <c r="F49" s="27"/>
      <c r="G49" s="46"/>
      <c r="H49" s="37"/>
      <c r="I49" s="43" t="e">
        <f>25*$H$10/H49</f>
        <v>#DIV/0!</v>
      </c>
      <c r="J49" s="8"/>
      <c r="K49" s="43" t="e">
        <f>25*$J$10/J49</f>
        <v>#DIV/0!</v>
      </c>
      <c r="L49" s="8"/>
      <c r="M49" s="43">
        <f>25*L49/$L$10</f>
        <v>0</v>
      </c>
      <c r="N49" s="38"/>
      <c r="O49" s="43">
        <f>25*N49/$N$10</f>
        <v>0</v>
      </c>
      <c r="P49" s="43" t="e">
        <f>I49+M49+O49+K49</f>
        <v>#DIV/0!</v>
      </c>
      <c r="Q49" s="41"/>
    </row>
    <row r="50" spans="1:17" s="14" customFormat="1" ht="27.75" customHeight="1" x14ac:dyDescent="0.2">
      <c r="A50" s="13">
        <v>39</v>
      </c>
      <c r="B50" s="26"/>
      <c r="C50" s="20"/>
      <c r="D50" s="20"/>
      <c r="E50" s="20"/>
      <c r="F50" s="20"/>
      <c r="G50" s="46"/>
      <c r="H50" s="37"/>
      <c r="I50" s="43" t="e">
        <f>25*$H$10/H50</f>
        <v>#DIV/0!</v>
      </c>
      <c r="J50" s="8"/>
      <c r="K50" s="43" t="e">
        <f>25*$J$10/J50</f>
        <v>#DIV/0!</v>
      </c>
      <c r="L50" s="8"/>
      <c r="M50" s="43">
        <f>25*L50/$L$10</f>
        <v>0</v>
      </c>
      <c r="N50" s="38"/>
      <c r="O50" s="43">
        <f>25*N50/$N$10</f>
        <v>0</v>
      </c>
      <c r="P50" s="43" t="e">
        <f>I50+M50+O50+K50</f>
        <v>#DIV/0!</v>
      </c>
      <c r="Q50" s="41"/>
    </row>
    <row r="51" spans="1:17" s="14" customFormat="1" ht="27.75" customHeight="1" x14ac:dyDescent="0.2">
      <c r="A51" s="13">
        <v>40</v>
      </c>
      <c r="B51" s="26"/>
      <c r="C51" s="19"/>
      <c r="D51" s="19"/>
      <c r="E51" s="19"/>
      <c r="F51" s="23"/>
      <c r="G51" s="46"/>
      <c r="H51" s="37"/>
      <c r="I51" s="43" t="e">
        <f>25*$H$10/H51</f>
        <v>#DIV/0!</v>
      </c>
      <c r="J51" s="8"/>
      <c r="K51" s="43" t="e">
        <f>25*$J$10/J51</f>
        <v>#DIV/0!</v>
      </c>
      <c r="L51" s="8"/>
      <c r="M51" s="43">
        <f>25*L51/$L$10</f>
        <v>0</v>
      </c>
      <c r="N51" s="38"/>
      <c r="O51" s="43">
        <f>25*N51/$N$10</f>
        <v>0</v>
      </c>
      <c r="P51" s="43" t="e">
        <f>I51+M51+O51+K51</f>
        <v>#DIV/0!</v>
      </c>
      <c r="Q51" s="41"/>
    </row>
    <row r="52" spans="1:17" s="14" customFormat="1" ht="27.75" customHeight="1" x14ac:dyDescent="0.2">
      <c r="A52" s="13">
        <v>41</v>
      </c>
      <c r="B52" s="26"/>
      <c r="C52" s="19"/>
      <c r="D52" s="19"/>
      <c r="E52" s="19"/>
      <c r="F52" s="19"/>
      <c r="G52" s="46"/>
      <c r="H52" s="37"/>
      <c r="I52" s="43" t="e">
        <f>25*$H$10/H52</f>
        <v>#DIV/0!</v>
      </c>
      <c r="J52" s="8"/>
      <c r="K52" s="43" t="e">
        <f>25*$J$10/J52</f>
        <v>#DIV/0!</v>
      </c>
      <c r="L52" s="8"/>
      <c r="M52" s="43">
        <f>25*L52/$L$10</f>
        <v>0</v>
      </c>
      <c r="N52" s="38"/>
      <c r="O52" s="43">
        <f>25*N52/$N$10</f>
        <v>0</v>
      </c>
      <c r="P52" s="43" t="e">
        <f>I52+M52+O52+K52</f>
        <v>#DIV/0!</v>
      </c>
      <c r="Q52" s="41"/>
    </row>
    <row r="53" spans="1:17" x14ac:dyDescent="0.25">
      <c r="A53" s="15"/>
      <c r="B53" s="15"/>
      <c r="C53" s="15"/>
      <c r="D53" s="15"/>
      <c r="E53" s="15"/>
    </row>
    <row r="54" spans="1:17" x14ac:dyDescent="0.25">
      <c r="A54" s="15"/>
      <c r="B54" s="15"/>
      <c r="C54" s="15"/>
      <c r="D54" s="15"/>
      <c r="E54" s="15"/>
    </row>
    <row r="55" spans="1:17" ht="16.5" thickBot="1" x14ac:dyDescent="0.3">
      <c r="A55" s="15"/>
      <c r="B55" s="15"/>
      <c r="C55" s="15"/>
      <c r="D55" s="15"/>
      <c r="E55" s="15"/>
    </row>
    <row r="56" spans="1:17" ht="15.75" customHeight="1" x14ac:dyDescent="0.25">
      <c r="A56" s="15"/>
      <c r="B56" s="15"/>
      <c r="C56" s="51" t="s">
        <v>26</v>
      </c>
      <c r="D56" s="50"/>
      <c r="E56" s="50"/>
      <c r="F56" s="50"/>
      <c r="G56" s="50"/>
      <c r="H56" s="47"/>
      <c r="I56" s="50"/>
    </row>
    <row r="57" spans="1:17" ht="16.5" thickBot="1" x14ac:dyDescent="0.3">
      <c r="A57" s="15"/>
      <c r="B57" s="15"/>
      <c r="C57" s="15"/>
      <c r="D57" s="15"/>
      <c r="E57" s="15"/>
    </row>
    <row r="58" spans="1:17" x14ac:dyDescent="0.25">
      <c r="A58" s="15"/>
      <c r="B58" s="15"/>
      <c r="C58" s="51" t="s">
        <v>34</v>
      </c>
      <c r="D58" s="50"/>
      <c r="E58" s="50"/>
      <c r="F58" s="50"/>
      <c r="G58" s="50"/>
      <c r="H58" s="52">
        <v>55</v>
      </c>
    </row>
    <row r="59" spans="1:17" x14ac:dyDescent="0.25">
      <c r="A59" s="15"/>
      <c r="B59" s="15"/>
      <c r="C59" s="15"/>
      <c r="D59" s="15"/>
      <c r="E59" s="15"/>
    </row>
    <row r="60" spans="1:17" x14ac:dyDescent="0.25">
      <c r="A60" s="15"/>
      <c r="B60" s="15"/>
      <c r="C60" s="15"/>
      <c r="D60" s="15"/>
      <c r="E60" s="15"/>
    </row>
    <row r="61" spans="1:17" x14ac:dyDescent="0.25">
      <c r="A61" s="15"/>
      <c r="B61" s="15"/>
      <c r="C61" s="15"/>
      <c r="D61" s="15"/>
      <c r="E61" s="15"/>
    </row>
    <row r="62" spans="1:17" x14ac:dyDescent="0.25">
      <c r="A62" s="15"/>
      <c r="B62" s="15"/>
      <c r="C62" s="15"/>
      <c r="D62" s="15"/>
      <c r="E62" s="15"/>
    </row>
    <row r="63" spans="1:17" x14ac:dyDescent="0.25">
      <c r="A63" s="15"/>
      <c r="B63" s="15"/>
      <c r="C63" s="15"/>
      <c r="D63" s="15"/>
      <c r="E63" s="15"/>
    </row>
    <row r="64" spans="1:17" x14ac:dyDescent="0.25">
      <c r="A64" s="15"/>
      <c r="B64" s="15"/>
      <c r="C64" s="15"/>
      <c r="D64" s="15"/>
      <c r="E64" s="15"/>
    </row>
    <row r="65" spans="1:5" x14ac:dyDescent="0.25">
      <c r="A65" s="15"/>
      <c r="B65" s="15"/>
      <c r="C65" s="15"/>
      <c r="D65" s="15"/>
      <c r="E65" s="15"/>
    </row>
    <row r="66" spans="1:5" x14ac:dyDescent="0.25">
      <c r="A66" s="15"/>
      <c r="B66" s="15"/>
      <c r="C66" s="15"/>
      <c r="D66" s="15"/>
      <c r="E66" s="15"/>
    </row>
    <row r="67" spans="1:5" x14ac:dyDescent="0.25">
      <c r="A67" s="15"/>
      <c r="B67" s="15"/>
      <c r="C67" s="15"/>
      <c r="D67" s="15"/>
      <c r="E67" s="15"/>
    </row>
    <row r="68" spans="1:5" x14ac:dyDescent="0.25">
      <c r="A68" s="15"/>
      <c r="B68" s="15"/>
      <c r="C68" s="15"/>
      <c r="D68" s="15"/>
      <c r="E68" s="15"/>
    </row>
    <row r="69" spans="1:5" x14ac:dyDescent="0.25">
      <c r="A69" s="15"/>
      <c r="B69" s="15"/>
      <c r="C69" s="15"/>
      <c r="D69" s="15"/>
      <c r="E69" s="15"/>
    </row>
    <row r="70" spans="1:5" x14ac:dyDescent="0.25">
      <c r="A70" s="15"/>
      <c r="B70" s="15"/>
      <c r="C70" s="15"/>
      <c r="D70" s="15"/>
      <c r="E70" s="15"/>
    </row>
    <row r="71" spans="1:5" x14ac:dyDescent="0.25">
      <c r="A71" s="15"/>
      <c r="B71" s="15"/>
      <c r="C71" s="15"/>
      <c r="D71" s="15"/>
      <c r="E71" s="15"/>
    </row>
    <row r="72" spans="1:5" x14ac:dyDescent="0.25">
      <c r="A72" s="15"/>
      <c r="B72" s="15"/>
      <c r="C72" s="15"/>
      <c r="D72" s="15"/>
      <c r="E72" s="15"/>
    </row>
    <row r="73" spans="1:5" x14ac:dyDescent="0.25">
      <c r="A73" s="16"/>
      <c r="B73" s="16"/>
      <c r="C73" s="16"/>
      <c r="D73" s="16"/>
      <c r="E73" s="16"/>
    </row>
  </sheetData>
  <autoFilter ref="A11:Q11">
    <sortState ref="A12:Q52">
      <sortCondition ref="Q11"/>
    </sortState>
  </autoFilter>
  <customSheetViews>
    <customSheetView guid="{E089515C-7A47-489C-8BF8-B76124DF728F}" scale="90" topLeftCell="A40">
      <selection activeCell="E43" sqref="E43"/>
      <pageMargins left="0.35433070866141736" right="0.35433070866141736" top="0.39370078740157483" bottom="0.39370078740157483" header="0" footer="0"/>
      <pageSetup paperSize="9" scale="75" orientation="landscape" r:id="rId1"/>
      <headerFooter alignWithMargins="0"/>
    </customSheetView>
  </customSheetViews>
  <mergeCells count="19">
    <mergeCell ref="P6:P8"/>
    <mergeCell ref="Q6:Q10"/>
    <mergeCell ref="A10:G10"/>
    <mergeCell ref="F6:F9"/>
    <mergeCell ref="G6:G9"/>
    <mergeCell ref="H6:I7"/>
    <mergeCell ref="J6:K7"/>
    <mergeCell ref="L6:M7"/>
    <mergeCell ref="N6:O7"/>
    <mergeCell ref="A6:A9"/>
    <mergeCell ref="B6:B9"/>
    <mergeCell ref="C6:C9"/>
    <mergeCell ref="D6:D9"/>
    <mergeCell ref="E6:E9"/>
    <mergeCell ref="A1:Q1"/>
    <mergeCell ref="A2:Q2"/>
    <mergeCell ref="A3:F3"/>
    <mergeCell ref="A4:F4"/>
    <mergeCell ref="A5:Q5"/>
  </mergeCells>
  <pageMargins left="0.35433070866141736" right="0.35433070866141736" top="0.39370078740157483" bottom="0.39370078740157483" header="0" footer="0"/>
  <pageSetup paperSize="9" scale="75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юноши 7-8 </vt:lpstr>
      <vt:lpstr>девушки 7-8</vt:lpstr>
      <vt:lpstr>дев 9-11</vt:lpstr>
      <vt:lpstr>юн 9-11</vt:lpstr>
      <vt:lpstr>'дев 9-11'!Область_печати</vt:lpstr>
      <vt:lpstr>'девушки 7-8'!Область_печати</vt:lpstr>
      <vt:lpstr>'юн 9-11'!Область_печати</vt:lpstr>
      <vt:lpstr>'юноши 7-8 '!Область_печати</vt:lpstr>
    </vt:vector>
  </TitlesOfParts>
  <Company>DUSSH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RePack by Diakov</cp:lastModifiedBy>
  <cp:lastPrinted>2021-12-10T01:00:16Z</cp:lastPrinted>
  <dcterms:created xsi:type="dcterms:W3CDTF">2010-01-21T09:16:19Z</dcterms:created>
  <dcterms:modified xsi:type="dcterms:W3CDTF">2021-12-10T01:26:09Z</dcterms:modified>
</cp:coreProperties>
</file>